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Solicitations - 06-12 to Present\System Wide\2020\0120-2 Uniforms\For website\"/>
    </mc:Choice>
  </mc:AlternateContent>
  <bookViews>
    <workbookView xWindow="0" yWindow="1800" windowWidth="19575" windowHeight="10065" tabRatio="811"/>
  </bookViews>
  <sheets>
    <sheet name="Uniform By Employee List" sheetId="5" r:id="rId1"/>
    <sheet name="1.Packaging items for employees" sheetId="13" r:id="rId2"/>
    <sheet name="2. Facilities Bid Sheet" sheetId="9" r:id="rId3"/>
    <sheet name="3. Maintenance Bid Sheet" sheetId="10" r:id="rId4"/>
    <sheet name="Bid Sheet Totals" sheetId="12" r:id="rId5"/>
  </sheets>
  <definedNames>
    <definedName name="_xlnm._FilterDatabase" localSheetId="0" hidden="1">'Uniform By Employee List'!$A$1:$BD$157</definedName>
    <definedName name="_xlnm.Print_Area" localSheetId="1">'1.Packaging items for employees'!$C$3:$F$8</definedName>
    <definedName name="_xlnm.Print_Area" localSheetId="2">'2. Facilities Bid Sheet'!$C$2:$G$155</definedName>
    <definedName name="_xlnm.Print_Area" localSheetId="3">'3. Maintenance Bid Sheet'!$C$2:$G$109</definedName>
    <definedName name="_xlnm.Print_Area" localSheetId="4">'Bid Sheet Totals'!$C$2:$E$48</definedName>
    <definedName name="_xlnm.Print_Area" localSheetId="0">'Uniform By Employee List'!$A$1:$BI$180</definedName>
  </definedNames>
  <calcPr calcId="162913"/>
</workbook>
</file>

<file path=xl/calcChain.xml><?xml version="1.0" encoding="utf-8"?>
<calcChain xmlns="http://schemas.openxmlformats.org/spreadsheetml/2006/main">
  <c r="G104" i="10" l="1"/>
  <c r="G98" i="10"/>
  <c r="G82" i="10"/>
  <c r="G68" i="10"/>
  <c r="G57" i="10"/>
  <c r="G46" i="10"/>
  <c r="F34" i="10"/>
  <c r="G35" i="10"/>
  <c r="F23" i="10"/>
  <c r="D23" i="12"/>
  <c r="F12" i="10"/>
  <c r="D22" i="12"/>
  <c r="G25" i="9"/>
  <c r="F12" i="9"/>
  <c r="F24" i="9"/>
  <c r="F36" i="9"/>
  <c r="D9" i="12"/>
  <c r="F121" i="9"/>
  <c r="D13" i="12"/>
  <c r="AZ106" i="5"/>
  <c r="H111" i="5"/>
  <c r="K149" i="5"/>
  <c r="D149" i="5"/>
  <c r="AZ149" i="5"/>
  <c r="BF149" i="5"/>
  <c r="BI149" i="5"/>
  <c r="BH149" i="5"/>
  <c r="AS162" i="5"/>
  <c r="F5" i="13"/>
  <c r="E3" i="12"/>
  <c r="E34" i="12"/>
  <c r="G150" i="9"/>
  <c r="E17" i="12"/>
  <c r="F137" i="9"/>
  <c r="D15" i="12"/>
  <c r="F72" i="9"/>
  <c r="F60" i="9"/>
  <c r="D11" i="12"/>
  <c r="F48" i="9"/>
  <c r="D10" i="12"/>
  <c r="G102" i="10"/>
  <c r="G96" i="10"/>
  <c r="E30" i="12"/>
  <c r="G87" i="10"/>
  <c r="G88" i="10"/>
  <c r="G93" i="10"/>
  <c r="G89" i="10"/>
  <c r="G90" i="10"/>
  <c r="G91" i="10"/>
  <c r="G86" i="10"/>
  <c r="F92" i="10"/>
  <c r="D29" i="12"/>
  <c r="F81" i="10"/>
  <c r="D28" i="12"/>
  <c r="G73" i="10"/>
  <c r="G74" i="10"/>
  <c r="G75" i="10"/>
  <c r="G76" i="10"/>
  <c r="G77" i="10"/>
  <c r="G78" i="10"/>
  <c r="G79" i="10"/>
  <c r="G80" i="10"/>
  <c r="G72" i="10"/>
  <c r="F67" i="10"/>
  <c r="D27" i="12"/>
  <c r="G62" i="10"/>
  <c r="G63" i="10"/>
  <c r="G64" i="10"/>
  <c r="G65" i="10"/>
  <c r="G66" i="10"/>
  <c r="G61" i="10"/>
  <c r="G51" i="10"/>
  <c r="G52" i="10"/>
  <c r="G53" i="10"/>
  <c r="G54" i="10"/>
  <c r="G55" i="10"/>
  <c r="G50" i="10"/>
  <c r="F45" i="10"/>
  <c r="D25" i="12"/>
  <c r="G40" i="10"/>
  <c r="G41" i="10"/>
  <c r="G42" i="10"/>
  <c r="G43" i="10"/>
  <c r="G44" i="10"/>
  <c r="E25" i="12"/>
  <c r="G39" i="10"/>
  <c r="G29" i="10"/>
  <c r="G30" i="10"/>
  <c r="G31" i="10"/>
  <c r="G32" i="10"/>
  <c r="G33" i="10"/>
  <c r="E24" i="12"/>
  <c r="G28" i="10"/>
  <c r="G18" i="10"/>
  <c r="G19" i="10"/>
  <c r="G20" i="10"/>
  <c r="G21" i="10"/>
  <c r="G22" i="10"/>
  <c r="G17" i="10"/>
  <c r="G7" i="10"/>
  <c r="G8" i="10"/>
  <c r="G9" i="10"/>
  <c r="G10" i="10"/>
  <c r="G11" i="10"/>
  <c r="G6" i="10"/>
  <c r="G148" i="9"/>
  <c r="G142" i="9"/>
  <c r="G144" i="9"/>
  <c r="E16" i="12"/>
  <c r="G133" i="9"/>
  <c r="G134" i="9"/>
  <c r="G135" i="9"/>
  <c r="G136" i="9"/>
  <c r="G132" i="9"/>
  <c r="G126" i="9"/>
  <c r="G128" i="9"/>
  <c r="E14" i="12"/>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78" i="9"/>
  <c r="G67" i="9"/>
  <c r="G68" i="9"/>
  <c r="G69" i="9"/>
  <c r="G70" i="9"/>
  <c r="G71" i="9"/>
  <c r="G66" i="9"/>
  <c r="G55" i="9"/>
  <c r="G56" i="9"/>
  <c r="G57" i="9"/>
  <c r="G61" i="9"/>
  <c r="G58" i="9"/>
  <c r="G59" i="9"/>
  <c r="G54" i="9"/>
  <c r="G43" i="9"/>
  <c r="G44" i="9"/>
  <c r="G45" i="9"/>
  <c r="G46" i="9"/>
  <c r="G47" i="9"/>
  <c r="G42" i="9"/>
  <c r="G31" i="9"/>
  <c r="G32" i="9"/>
  <c r="G33" i="9"/>
  <c r="G37" i="9"/>
  <c r="G34" i="9"/>
  <c r="G35" i="9"/>
  <c r="G30" i="9"/>
  <c r="G19" i="9"/>
  <c r="G20" i="9"/>
  <c r="G21" i="9"/>
  <c r="G22" i="9"/>
  <c r="G23" i="9"/>
  <c r="G18" i="9"/>
  <c r="G7" i="9"/>
  <c r="G8" i="9"/>
  <c r="G9" i="9"/>
  <c r="G10" i="9"/>
  <c r="G11" i="9"/>
  <c r="G6" i="9"/>
  <c r="BI106" i="5"/>
  <c r="D106" i="5"/>
  <c r="E106" i="5"/>
  <c r="F106" i="5"/>
  <c r="G106" i="5"/>
  <c r="H106" i="5"/>
  <c r="I106" i="5"/>
  <c r="K106" i="5"/>
  <c r="L106" i="5"/>
  <c r="M106" i="5"/>
  <c r="N106" i="5"/>
  <c r="O106" i="5"/>
  <c r="P106" i="5"/>
  <c r="R106" i="5"/>
  <c r="S106" i="5"/>
  <c r="T106" i="5"/>
  <c r="U106" i="5"/>
  <c r="V106" i="5"/>
  <c r="W106" i="5"/>
  <c r="Y106" i="5"/>
  <c r="Z106" i="5"/>
  <c r="AA106" i="5"/>
  <c r="AB106" i="5"/>
  <c r="AC106" i="5"/>
  <c r="AD106" i="5"/>
  <c r="AH106" i="5"/>
  <c r="AI106" i="5"/>
  <c r="AJ106" i="5"/>
  <c r="AK106" i="5"/>
  <c r="AL106" i="5"/>
  <c r="AM106" i="5"/>
  <c r="AO106" i="5"/>
  <c r="AP106" i="5"/>
  <c r="AQ106" i="5"/>
  <c r="AR106" i="5"/>
  <c r="AS106" i="5"/>
  <c r="AT106" i="5"/>
  <c r="AV106" i="5"/>
  <c r="AW106" i="5"/>
  <c r="BF106" i="5"/>
  <c r="BH106" i="5"/>
  <c r="D31" i="12"/>
  <c r="D30" i="12"/>
  <c r="F56" i="10"/>
  <c r="D26" i="12"/>
  <c r="D24" i="12"/>
  <c r="F127" i="9"/>
  <c r="IV127" i="9"/>
  <c r="F143" i="9"/>
  <c r="D16" i="12"/>
  <c r="F149" i="9"/>
  <c r="D17" i="12"/>
  <c r="D12" i="12"/>
  <c r="D8" i="12"/>
  <c r="D7" i="12"/>
  <c r="AT149" i="5"/>
  <c r="AS149" i="5"/>
  <c r="AR149" i="5"/>
  <c r="AQ149" i="5"/>
  <c r="AP149" i="5"/>
  <c r="AO149" i="5"/>
  <c r="AM149" i="5"/>
  <c r="AL149" i="5"/>
  <c r="AK149" i="5"/>
  <c r="AJ149" i="5"/>
  <c r="AI149" i="5"/>
  <c r="AH149" i="5"/>
  <c r="AD149" i="5"/>
  <c r="AC149" i="5"/>
  <c r="AB149" i="5"/>
  <c r="AA149" i="5"/>
  <c r="Z149" i="5"/>
  <c r="Y149" i="5"/>
  <c r="W149" i="5"/>
  <c r="V149" i="5"/>
  <c r="U149" i="5"/>
  <c r="T149" i="5"/>
  <c r="S149" i="5"/>
  <c r="R149" i="5"/>
  <c r="P149" i="5"/>
  <c r="O149" i="5"/>
  <c r="N149" i="5"/>
  <c r="L149" i="5"/>
  <c r="G149" i="5"/>
  <c r="F149" i="5"/>
  <c r="E149" i="5"/>
  <c r="M149" i="5"/>
  <c r="O112" i="5"/>
  <c r="H121" i="5"/>
  <c r="O116" i="5"/>
  <c r="AZ163" i="5"/>
  <c r="AZ162" i="5"/>
  <c r="AZ161" i="5"/>
  <c r="AZ160" i="5"/>
  <c r="AZ159" i="5"/>
  <c r="AZ158" i="5"/>
  <c r="AZ157" i="5"/>
  <c r="AZ156" i="5"/>
  <c r="AZ155" i="5"/>
  <c r="V121" i="5"/>
  <c r="O121" i="5"/>
  <c r="V122" i="5"/>
  <c r="V120" i="5"/>
  <c r="V119" i="5"/>
  <c r="V118" i="5"/>
  <c r="V117" i="5"/>
  <c r="V116" i="5"/>
  <c r="V115" i="5"/>
  <c r="V114" i="5"/>
  <c r="V112" i="5"/>
  <c r="V113" i="5"/>
  <c r="V111" i="5"/>
  <c r="O125" i="5"/>
  <c r="AC123" i="5"/>
  <c r="AC122" i="5"/>
  <c r="AC121" i="5"/>
  <c r="AC120" i="5"/>
  <c r="AC118" i="5"/>
  <c r="AC119" i="5"/>
  <c r="O124" i="5"/>
  <c r="O123" i="5"/>
  <c r="O122" i="5"/>
  <c r="O120" i="5"/>
  <c r="O119" i="5"/>
  <c r="O118" i="5"/>
  <c r="O117" i="5"/>
  <c r="O115" i="5"/>
  <c r="O114" i="5"/>
  <c r="O113" i="5"/>
  <c r="O111" i="5"/>
  <c r="H126" i="5"/>
  <c r="H125" i="5"/>
  <c r="H124" i="5"/>
  <c r="H123" i="5"/>
  <c r="H120" i="5"/>
  <c r="H119" i="5"/>
  <c r="H118" i="5"/>
  <c r="H122" i="5"/>
  <c r="H117" i="5"/>
  <c r="H116" i="5"/>
  <c r="H115" i="5"/>
  <c r="H114" i="5"/>
  <c r="H113" i="5"/>
  <c r="H112" i="5"/>
  <c r="H149" i="5"/>
  <c r="I149" i="5"/>
  <c r="AF149" i="5"/>
  <c r="AG149" i="5"/>
  <c r="D14" i="12"/>
  <c r="E31" i="12"/>
  <c r="G24" i="10"/>
  <c r="E23" i="12"/>
  <c r="G13" i="10"/>
  <c r="E22" i="12"/>
  <c r="G138" i="9"/>
  <c r="E15" i="12"/>
  <c r="G122" i="9"/>
  <c r="E13" i="12"/>
  <c r="E11" i="12"/>
  <c r="E10" i="12"/>
  <c r="G49" i="9"/>
  <c r="E9" i="12"/>
  <c r="E8" i="12"/>
  <c r="G13" i="9"/>
  <c r="E7" i="12"/>
  <c r="G73" i="9"/>
  <c r="E12" i="12"/>
  <c r="AC125" i="5"/>
  <c r="AZ165" i="5"/>
  <c r="E28" i="12"/>
  <c r="E29" i="12"/>
  <c r="E26" i="12"/>
  <c r="E27" i="12"/>
  <c r="E32" i="12"/>
  <c r="E36" i="12"/>
  <c r="E18" i="12"/>
  <c r="E35" i="12"/>
  <c r="E37" i="12"/>
</calcChain>
</file>

<file path=xl/sharedStrings.xml><?xml version="1.0" encoding="utf-8"?>
<sst xmlns="http://schemas.openxmlformats.org/spreadsheetml/2006/main" count="1350" uniqueCount="526">
  <si>
    <t>Branch</t>
  </si>
  <si>
    <t>XL</t>
  </si>
  <si>
    <t>3XL</t>
  </si>
  <si>
    <t>L</t>
  </si>
  <si>
    <t>4XL</t>
  </si>
  <si>
    <t>2XL</t>
  </si>
  <si>
    <t>M</t>
  </si>
  <si>
    <t>Name</t>
  </si>
  <si>
    <t>QTY</t>
  </si>
  <si>
    <t>Pants</t>
  </si>
  <si>
    <t>Size QTY's below.</t>
  </si>
  <si>
    <r>
      <t xml:space="preserve">Size L </t>
    </r>
    <r>
      <rPr>
        <b/>
        <sz val="10"/>
        <color indexed="12"/>
        <rFont val="Arial"/>
        <family val="2"/>
      </rPr>
      <t xml:space="preserve">Women's Smock </t>
    </r>
  </si>
  <si>
    <r>
      <t xml:space="preserve">Size  2XL </t>
    </r>
    <r>
      <rPr>
        <b/>
        <sz val="10"/>
        <color indexed="12"/>
        <rFont val="Arial"/>
        <family val="2"/>
      </rPr>
      <t>Women's Smock</t>
    </r>
  </si>
  <si>
    <t>36x32</t>
  </si>
  <si>
    <t>40x30</t>
  </si>
  <si>
    <t>36x30</t>
  </si>
  <si>
    <t>34x30</t>
  </si>
  <si>
    <t>38x32</t>
  </si>
  <si>
    <t>Laurelton</t>
  </si>
  <si>
    <t>Flushing</t>
  </si>
  <si>
    <t>Queens Village</t>
  </si>
  <si>
    <t>St. Albans</t>
  </si>
  <si>
    <t>Mitchell Linden</t>
  </si>
  <si>
    <t>Howard Beach</t>
  </si>
  <si>
    <t>Lefferts</t>
  </si>
  <si>
    <t>Langston Hughes</t>
  </si>
  <si>
    <t>Hollis</t>
  </si>
  <si>
    <t>Douglaston</t>
  </si>
  <si>
    <t>Steinway</t>
  </si>
  <si>
    <t>Ridgewood</t>
  </si>
  <si>
    <t>Pomonok</t>
  </si>
  <si>
    <t>Glendale</t>
  </si>
  <si>
    <t>Hillcrest</t>
  </si>
  <si>
    <t>McGoldrick</t>
  </si>
  <si>
    <t>Richmond Hill</t>
  </si>
  <si>
    <t>Central</t>
  </si>
  <si>
    <t>Elmhurst</t>
  </si>
  <si>
    <t>Queensboro Hill</t>
  </si>
  <si>
    <t>Cambria Heights</t>
  </si>
  <si>
    <t xml:space="preserve"> </t>
  </si>
  <si>
    <t>Total</t>
  </si>
  <si>
    <t>Briarwood</t>
  </si>
  <si>
    <t>South Jamaica</t>
  </si>
  <si>
    <t>Coats</t>
  </si>
  <si>
    <t>Lefrak City</t>
  </si>
  <si>
    <t>Fresh Meadows</t>
  </si>
  <si>
    <t>Coat sizes</t>
  </si>
  <si>
    <t>Women's Pant sz 10R</t>
  </si>
  <si>
    <t>Bellerose</t>
  </si>
  <si>
    <t>Jackson Heights</t>
  </si>
  <si>
    <t>Women's Pant sz 9R</t>
  </si>
  <si>
    <t xml:space="preserve">      Size:</t>
  </si>
  <si>
    <t>Arverne</t>
  </si>
  <si>
    <t>9R</t>
  </si>
  <si>
    <t>10R</t>
  </si>
  <si>
    <t>BC</t>
  </si>
  <si>
    <t>WS</t>
  </si>
  <si>
    <t>Cobalt Blue       TOTAL:</t>
  </si>
  <si>
    <t xml:space="preserve">Total </t>
  </si>
  <si>
    <t xml:space="preserve">Central </t>
  </si>
  <si>
    <t xml:space="preserve">Elmhurst </t>
  </si>
  <si>
    <t xml:space="preserve">Forest Hills </t>
  </si>
  <si>
    <t>Women Pants</t>
  </si>
  <si>
    <t>Items</t>
  </si>
  <si>
    <t xml:space="preserve">Rochdale Village </t>
  </si>
  <si>
    <t xml:space="preserve">Glen Oaks </t>
  </si>
  <si>
    <t xml:space="preserve">Whitestone </t>
  </si>
  <si>
    <t xml:space="preserve">Woodhaven </t>
  </si>
  <si>
    <t xml:space="preserve">Queens Village </t>
  </si>
  <si>
    <t xml:space="preserve">Broadway </t>
  </si>
  <si>
    <t xml:space="preserve">Baisley Park </t>
  </si>
  <si>
    <t xml:space="preserve">Woodside </t>
  </si>
  <si>
    <t xml:space="preserve">Flushing </t>
  </si>
  <si>
    <t xml:space="preserve">Astoria </t>
  </si>
  <si>
    <t xml:space="preserve">North Forest Park </t>
  </si>
  <si>
    <t>Kew Garden Hills</t>
  </si>
  <si>
    <t>Cambria</t>
  </si>
  <si>
    <t>FES Maintainance</t>
  </si>
  <si>
    <t>44x30</t>
  </si>
  <si>
    <t xml:space="preserve">Mens Trousers Navy Blue </t>
  </si>
  <si>
    <t>48x30</t>
  </si>
  <si>
    <t>Maspath</t>
  </si>
  <si>
    <t xml:space="preserve">Bay Terrace </t>
  </si>
  <si>
    <t xml:space="preserve">Operation Center </t>
  </si>
  <si>
    <t xml:space="preserve">\                                                                                      </t>
  </si>
  <si>
    <t>GRAY          TOTAL:</t>
  </si>
  <si>
    <t>Men's Custodial Black Trousers</t>
  </si>
  <si>
    <r>
      <t>Trouser Size</t>
    </r>
    <r>
      <rPr>
        <b/>
        <sz val="11"/>
        <rFont val="Arial"/>
        <family val="2"/>
      </rPr>
      <t xml:space="preserve">
(W)x(L)</t>
    </r>
  </si>
  <si>
    <t>Size Qty Below</t>
  </si>
  <si>
    <t>Men's Custodial Black Trousers Cont'd</t>
  </si>
  <si>
    <t>Rosedale</t>
  </si>
  <si>
    <t>Hunter's Point</t>
  </si>
  <si>
    <t>L.I.C Court Square</t>
  </si>
  <si>
    <t>Poppenhusen</t>
  </si>
  <si>
    <t>Corona</t>
  </si>
  <si>
    <t>South Ozone</t>
  </si>
  <si>
    <t xml:space="preserve">Ozone Park </t>
  </si>
  <si>
    <t>Peninsula</t>
  </si>
  <si>
    <t>North Hills</t>
  </si>
  <si>
    <t xml:space="preserve">Long Island City </t>
  </si>
  <si>
    <t>Sunnyside</t>
  </si>
  <si>
    <t>Seaside</t>
  </si>
  <si>
    <t>Bayside</t>
  </si>
  <si>
    <t>East Elmhurst</t>
  </si>
  <si>
    <t>30x32</t>
  </si>
  <si>
    <t>32x30</t>
  </si>
  <si>
    <t>32x32</t>
  </si>
  <si>
    <t>32x34</t>
  </si>
  <si>
    <t>34x32</t>
  </si>
  <si>
    <t>34x34</t>
  </si>
  <si>
    <t>38x30</t>
  </si>
  <si>
    <t>38x34</t>
  </si>
  <si>
    <t>40x32</t>
  </si>
  <si>
    <t>40x34</t>
  </si>
  <si>
    <t>42x30</t>
  </si>
  <si>
    <t>42x32</t>
  </si>
  <si>
    <t>42x34</t>
  </si>
  <si>
    <t>44x32</t>
  </si>
  <si>
    <t>44x34</t>
  </si>
  <si>
    <t>46x30</t>
  </si>
  <si>
    <t>46x32</t>
  </si>
  <si>
    <t>46x34</t>
  </si>
  <si>
    <t>48x32</t>
  </si>
  <si>
    <t>48x34</t>
  </si>
  <si>
    <t>50x30</t>
  </si>
  <si>
    <t>50x32</t>
  </si>
  <si>
    <t>50x34</t>
  </si>
  <si>
    <t>36x34</t>
  </si>
  <si>
    <t>30x30</t>
  </si>
  <si>
    <t>Coverage Team</t>
  </si>
  <si>
    <t>54x34</t>
  </si>
  <si>
    <t>32X32</t>
  </si>
  <si>
    <t>40X34</t>
  </si>
  <si>
    <t>38X32</t>
  </si>
  <si>
    <t>34X30</t>
  </si>
  <si>
    <t>42X30</t>
  </si>
  <si>
    <t>36X32</t>
  </si>
  <si>
    <t>34X32</t>
  </si>
  <si>
    <t>36X30</t>
  </si>
  <si>
    <t>36X34</t>
  </si>
  <si>
    <t>38X30</t>
  </si>
  <si>
    <t>40X30</t>
  </si>
  <si>
    <t>46X30</t>
  </si>
  <si>
    <t>32X30</t>
  </si>
  <si>
    <t>42X32</t>
  </si>
  <si>
    <t>Black Custodial Coats</t>
  </si>
  <si>
    <t>Medium</t>
  </si>
  <si>
    <t>Large</t>
  </si>
  <si>
    <t>X-Large</t>
  </si>
  <si>
    <t>46X32</t>
  </si>
  <si>
    <t>40X32</t>
  </si>
  <si>
    <t>34X34</t>
  </si>
  <si>
    <t>52X30</t>
  </si>
  <si>
    <t>52X32</t>
  </si>
  <si>
    <t>52X34</t>
  </si>
  <si>
    <t>54X30</t>
  </si>
  <si>
    <t>54X32</t>
  </si>
  <si>
    <t>54X34</t>
  </si>
  <si>
    <t>56X30</t>
  </si>
  <si>
    <t>56X32</t>
  </si>
  <si>
    <t>56X34</t>
  </si>
  <si>
    <t>48X32</t>
  </si>
  <si>
    <t>30X32</t>
  </si>
  <si>
    <t>Auburndale</t>
  </si>
  <si>
    <t>42X36</t>
  </si>
  <si>
    <t>32X34</t>
  </si>
  <si>
    <t>44X30</t>
  </si>
  <si>
    <t>44X32</t>
  </si>
  <si>
    <t>30X30</t>
  </si>
  <si>
    <t>Maintainer Coats Cobalt/Black/Silver</t>
  </si>
  <si>
    <t>40X38</t>
  </si>
  <si>
    <t>36X36</t>
  </si>
  <si>
    <t>Women's Black Pant</t>
  </si>
  <si>
    <t>Size 10R</t>
  </si>
  <si>
    <t>38X34</t>
  </si>
  <si>
    <t>Employee 1</t>
  </si>
  <si>
    <t>Employee 2</t>
  </si>
  <si>
    <t>Employee 3</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</si>
  <si>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</si>
  <si>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</si>
  <si>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</si>
  <si>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</si>
  <si>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</si>
  <si>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</si>
  <si>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</si>
  <si>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</si>
  <si>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</si>
  <si>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</si>
  <si>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</si>
  <si>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</si>
  <si>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</si>
  <si>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</si>
  <si>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</si>
  <si>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</si>
  <si>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</si>
  <si>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</si>
  <si>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Employee 22</t>
  </si>
  <si>
    <t>Employee 23</t>
  </si>
  <si>
    <t>Employee 24</t>
  </si>
  <si>
    <t>Employee 25</t>
  </si>
  <si>
    <t>Employee 26</t>
  </si>
  <si>
    <t>Employee 27</t>
  </si>
  <si>
    <t>Employee 28</t>
  </si>
  <si>
    <t>Employee 29</t>
  </si>
  <si>
    <t>Employee 30</t>
  </si>
  <si>
    <t>Employee 31</t>
  </si>
  <si>
    <t>Employee 32</t>
  </si>
  <si>
    <t>Employee 33</t>
  </si>
  <si>
    <t>Employee 34</t>
  </si>
  <si>
    <t>Employee 35</t>
  </si>
  <si>
    <t>Employee 36</t>
  </si>
  <si>
    <t>Employee 37</t>
  </si>
  <si>
    <t>Employee 38</t>
  </si>
  <si>
    <t>Employee 39</t>
  </si>
  <si>
    <t>Employee 40</t>
  </si>
  <si>
    <t>Employee 43</t>
  </si>
  <si>
    <t>Employee 44</t>
  </si>
  <si>
    <t>Employee 45</t>
  </si>
  <si>
    <t>Employee 46</t>
  </si>
  <si>
    <t>Employee 47</t>
  </si>
  <si>
    <t>Employee 48</t>
  </si>
  <si>
    <t>Employee 49</t>
  </si>
  <si>
    <t>Employee 50</t>
  </si>
  <si>
    <t>Employee 51</t>
  </si>
  <si>
    <t>Employee 52</t>
  </si>
  <si>
    <t>Employee 53</t>
  </si>
  <si>
    <t>Employee 54</t>
  </si>
  <si>
    <t>Employee 55</t>
  </si>
  <si>
    <t>Employee 56</t>
  </si>
  <si>
    <t>Employee 57</t>
  </si>
  <si>
    <t>Employee 58</t>
  </si>
  <si>
    <t>Employee 59</t>
  </si>
  <si>
    <t>Employee 60</t>
  </si>
  <si>
    <t>Employee 61</t>
  </si>
  <si>
    <t>Employee 62</t>
  </si>
  <si>
    <t>Employee 63</t>
  </si>
  <si>
    <t>Employee 64</t>
  </si>
  <si>
    <t>Employee 65</t>
  </si>
  <si>
    <t>Employee 66</t>
  </si>
  <si>
    <t>Employee 67</t>
  </si>
  <si>
    <t>Employee 68</t>
  </si>
  <si>
    <t>Employee 69</t>
  </si>
  <si>
    <t>Employee 70</t>
  </si>
  <si>
    <t>Employee 71</t>
  </si>
  <si>
    <t>Employee 72</t>
  </si>
  <si>
    <t>Employee 73</t>
  </si>
  <si>
    <t>Employee 74</t>
  </si>
  <si>
    <t>Employee 75</t>
  </si>
  <si>
    <t>Employee 76</t>
  </si>
  <si>
    <t>Employee 77</t>
  </si>
  <si>
    <t>Employee 78</t>
  </si>
  <si>
    <t>Employee 79</t>
  </si>
  <si>
    <t>Employee 80</t>
  </si>
  <si>
    <t>Employee 81</t>
  </si>
  <si>
    <t>Employee 82</t>
  </si>
  <si>
    <t>Employee 83</t>
  </si>
  <si>
    <t>Employee 84</t>
  </si>
  <si>
    <t>Employee 85</t>
  </si>
  <si>
    <t>Employee 86</t>
  </si>
  <si>
    <t>Employee 87</t>
  </si>
  <si>
    <t>Employee 88</t>
  </si>
  <si>
    <t>Employee 89</t>
  </si>
  <si>
    <t>Employee 90</t>
  </si>
  <si>
    <t xml:space="preserve">Employee 91 </t>
  </si>
  <si>
    <t>Employee 92</t>
  </si>
  <si>
    <t>Employee 93</t>
  </si>
  <si>
    <t>Employee 94</t>
  </si>
  <si>
    <t>Employee 95</t>
  </si>
  <si>
    <t>Employee 96</t>
  </si>
  <si>
    <t>Employee 97</t>
  </si>
  <si>
    <t>Employee 98</t>
  </si>
  <si>
    <t>Employee 99</t>
  </si>
  <si>
    <t>Employee 100</t>
  </si>
  <si>
    <t>Custodial Extras 101</t>
  </si>
  <si>
    <t>Employees 102</t>
  </si>
  <si>
    <t>Employees 103</t>
  </si>
  <si>
    <t>Employees 104</t>
  </si>
  <si>
    <t>Employees 105</t>
  </si>
  <si>
    <t>Employees 106</t>
  </si>
  <si>
    <t>Employees 107</t>
  </si>
  <si>
    <t>Employees 108</t>
  </si>
  <si>
    <t>Employees 109</t>
  </si>
  <si>
    <t>Employees 110</t>
  </si>
  <si>
    <t>Employees 111</t>
  </si>
  <si>
    <t>Employees 112</t>
  </si>
  <si>
    <t>Employees 113</t>
  </si>
  <si>
    <t>Employees 114</t>
  </si>
  <si>
    <t>Employees 115</t>
  </si>
  <si>
    <t>Employees 116</t>
  </si>
  <si>
    <t>Employees 117</t>
  </si>
  <si>
    <t xml:space="preserve">Size </t>
  </si>
  <si>
    <t>Quantity</t>
  </si>
  <si>
    <t>Item</t>
  </si>
  <si>
    <t>Total Quantity:</t>
  </si>
  <si>
    <r>
      <t xml:space="preserve">Trouser Size </t>
    </r>
    <r>
      <rPr>
        <b/>
        <sz val="11"/>
        <rFont val="Arial"/>
        <family val="2"/>
      </rPr>
      <t>(W)x(L)</t>
    </r>
  </si>
  <si>
    <t xml:space="preserve">Extended Price </t>
  </si>
  <si>
    <t>Total Price:</t>
  </si>
  <si>
    <t>Facilities Total Costs:</t>
  </si>
  <si>
    <t>Maintenance Total Costs:</t>
  </si>
  <si>
    <t>Number of Employees</t>
  </si>
  <si>
    <t>Packaging all items per employee:</t>
  </si>
  <si>
    <t>1. Packaging Per Employee Total Price:</t>
  </si>
  <si>
    <t>2. Facilities Total Costs:</t>
  </si>
  <si>
    <t>3. Maintenance Total Costs:</t>
  </si>
  <si>
    <t>Total Bid Price =  1. Packaging Per Employee Total Price + 2. Facilities Total Costs + 3. Maintenance Total Costs.</t>
  </si>
  <si>
    <t>Maximum Unit Price</t>
  </si>
  <si>
    <t>Maximum Unit Price:</t>
  </si>
  <si>
    <t>1. Packaging all items per employee:</t>
  </si>
  <si>
    <t>2. Facilities</t>
  </si>
  <si>
    <t>3. Maintenance</t>
  </si>
  <si>
    <t>BID TOTAL IN DOLLARS:</t>
  </si>
  <si>
    <t>BID TOTAL IN WORDS:</t>
  </si>
  <si>
    <t>NAME OF FIRM:</t>
  </si>
  <si>
    <t>FIRM ADRESS:</t>
  </si>
  <si>
    <t>PHONE NUMBER:</t>
  </si>
  <si>
    <t>EMAIL:</t>
  </si>
  <si>
    <t>OFFICER’S NAME AND TITLE:</t>
  </si>
  <si>
    <t>OFFICER’ SIGNATURE:</t>
  </si>
  <si>
    <t>Bidders to provide its maximum pricing for all yellow highlight items including quantities with (“0”). All sheets must be completed in full.  Incomplete bid forms will not be accepted.  Prices must include delivery, logo, text, stitching and any color to be determined by the Library.</t>
  </si>
  <si>
    <t>1. Packaging all items per employee</t>
  </si>
  <si>
    <r>
      <t xml:space="preserve">Black Trouser Size </t>
    </r>
    <r>
      <rPr>
        <b/>
        <sz val="11"/>
        <rFont val="Arial"/>
        <family val="2"/>
      </rPr>
      <t>(W)x(L)</t>
    </r>
  </si>
  <si>
    <r>
      <t xml:space="preserve">Women's Pant sz 10R </t>
    </r>
    <r>
      <rPr>
        <b/>
        <sz val="11"/>
        <rFont val="Arial"/>
        <family val="2"/>
      </rPr>
      <t>Black</t>
    </r>
  </si>
  <si>
    <t>Women Pants Black</t>
  </si>
  <si>
    <t>Black/ Charcoal Coats</t>
  </si>
  <si>
    <t>Grey Baseball cap</t>
  </si>
  <si>
    <t>Grey Fleece Lined-                        Wool Skull Cap</t>
  </si>
  <si>
    <t>Grey Fleece Lined-Wool Skull Cap</t>
  </si>
  <si>
    <t>Grey Baseball Cap</t>
  </si>
  <si>
    <t>Men's Black Trousers Pant</t>
  </si>
  <si>
    <t xml:space="preserve">Gray Zipper Hoodies </t>
  </si>
  <si>
    <r>
      <t xml:space="preserve">Gray Size M </t>
    </r>
    <r>
      <rPr>
        <b/>
        <sz val="11"/>
        <color indexed="12"/>
        <rFont val="Arial"/>
        <family val="2"/>
      </rPr>
      <t xml:space="preserve">Zipper Hoodie </t>
    </r>
  </si>
  <si>
    <r>
      <t xml:space="preserve">Gray Size XL </t>
    </r>
    <r>
      <rPr>
        <b/>
        <sz val="11"/>
        <color indexed="12"/>
        <rFont val="Arial"/>
        <family val="2"/>
      </rPr>
      <t xml:space="preserve">Zipper Hoodie </t>
    </r>
  </si>
  <si>
    <r>
      <t xml:space="preserve">Gray Size 2XL </t>
    </r>
    <r>
      <rPr>
        <b/>
        <sz val="11"/>
        <color indexed="12"/>
        <rFont val="Arial"/>
        <family val="2"/>
      </rPr>
      <t xml:space="preserve">Zipper Hoodie </t>
    </r>
  </si>
  <si>
    <r>
      <t xml:space="preserve">Gray Size 3XL </t>
    </r>
    <r>
      <rPr>
        <b/>
        <sz val="11"/>
        <color indexed="12"/>
        <rFont val="Arial"/>
        <family val="2"/>
      </rPr>
      <t xml:space="preserve">Zipper Hoodie </t>
    </r>
  </si>
  <si>
    <r>
      <t xml:space="preserve">Gray Size 4XL </t>
    </r>
    <r>
      <rPr>
        <b/>
        <sz val="11"/>
        <color indexed="12"/>
        <rFont val="Arial"/>
        <family val="2"/>
      </rPr>
      <t xml:space="preserve">Zipper Hoodie </t>
    </r>
  </si>
  <si>
    <r>
      <t xml:space="preserve">Gray Size XL </t>
    </r>
    <r>
      <rPr>
        <b/>
        <sz val="11"/>
        <color indexed="12"/>
        <rFont val="Arial"/>
        <family val="2"/>
      </rPr>
      <t xml:space="preserve">Polo Shirt (LS) </t>
    </r>
  </si>
  <si>
    <r>
      <t xml:space="preserve">Gray Size L </t>
    </r>
    <r>
      <rPr>
        <b/>
        <sz val="11"/>
        <color indexed="12"/>
        <rFont val="Arial"/>
        <family val="2"/>
      </rPr>
      <t xml:space="preserve">Polo Shirt (LS) </t>
    </r>
  </si>
  <si>
    <r>
      <t xml:space="preserve">Gray Size M </t>
    </r>
    <r>
      <rPr>
        <b/>
        <sz val="11"/>
        <color indexed="12"/>
        <rFont val="Arial"/>
        <family val="2"/>
      </rPr>
      <t>Polo</t>
    </r>
    <r>
      <rPr>
        <b/>
        <sz val="11"/>
        <rFont val="Arial"/>
        <family val="2"/>
      </rPr>
      <t xml:space="preserve"> </t>
    </r>
    <r>
      <rPr>
        <b/>
        <sz val="11"/>
        <color indexed="12"/>
        <rFont val="Arial"/>
        <family val="2"/>
      </rPr>
      <t>Shirt(LS)</t>
    </r>
    <r>
      <rPr>
        <b/>
        <sz val="11"/>
        <rFont val="Arial"/>
        <family val="2"/>
      </rPr>
      <t xml:space="preserve"> </t>
    </r>
  </si>
  <si>
    <r>
      <t xml:space="preserve">Gray Size 3XL </t>
    </r>
    <r>
      <rPr>
        <b/>
        <sz val="11"/>
        <color indexed="12"/>
        <rFont val="Arial"/>
        <family val="2"/>
      </rPr>
      <t>Polo</t>
    </r>
    <r>
      <rPr>
        <b/>
        <sz val="11"/>
        <rFont val="Arial"/>
        <family val="2"/>
      </rPr>
      <t xml:space="preserve"> </t>
    </r>
    <r>
      <rPr>
        <b/>
        <sz val="11"/>
        <color indexed="12"/>
        <rFont val="Arial"/>
        <family val="2"/>
      </rPr>
      <t xml:space="preserve">Shirt (LS) </t>
    </r>
  </si>
  <si>
    <t xml:space="preserve">Gray Polo Shirt (Short Sleeves) </t>
  </si>
  <si>
    <r>
      <rPr>
        <b/>
        <sz val="11"/>
        <rFont val="Arial"/>
        <family val="2"/>
      </rPr>
      <t>Gray Size M</t>
    </r>
    <r>
      <rPr>
        <b/>
        <sz val="11"/>
        <color indexed="56"/>
        <rFont val="Arial"/>
        <family val="2"/>
      </rPr>
      <t xml:space="preserve"> </t>
    </r>
    <r>
      <rPr>
        <b/>
        <sz val="11"/>
        <color indexed="12"/>
        <rFont val="Arial"/>
        <family val="2"/>
      </rPr>
      <t xml:space="preserve">Polo shirt (SS) </t>
    </r>
  </si>
  <si>
    <r>
      <rPr>
        <b/>
        <sz val="11"/>
        <rFont val="Arial"/>
        <family val="2"/>
      </rPr>
      <t xml:space="preserve">Gray Size L </t>
    </r>
    <r>
      <rPr>
        <b/>
        <sz val="11"/>
        <color indexed="12"/>
        <rFont val="Arial"/>
        <family val="2"/>
      </rPr>
      <t xml:space="preserve">Polo Shirt (SS) </t>
    </r>
  </si>
  <si>
    <r>
      <rPr>
        <b/>
        <sz val="11"/>
        <rFont val="Arial"/>
        <family val="2"/>
      </rPr>
      <t>Gray Size XL</t>
    </r>
    <r>
      <rPr>
        <b/>
        <sz val="11"/>
        <color indexed="12"/>
        <rFont val="Arial"/>
        <family val="2"/>
      </rPr>
      <t xml:space="preserve"> Polo Shirt (SS) </t>
    </r>
  </si>
  <si>
    <r>
      <rPr>
        <b/>
        <sz val="11"/>
        <rFont val="Arial"/>
        <family val="2"/>
      </rPr>
      <t xml:space="preserve">Gray Size 2XL </t>
    </r>
    <r>
      <rPr>
        <b/>
        <sz val="11"/>
        <color indexed="12"/>
        <rFont val="Arial"/>
        <family val="2"/>
      </rPr>
      <t xml:space="preserve">Polo Shirt (SS) </t>
    </r>
  </si>
  <si>
    <r>
      <t xml:space="preserve">Gray Size 3XL </t>
    </r>
    <r>
      <rPr>
        <b/>
        <sz val="11"/>
        <color indexed="12"/>
        <rFont val="Arial"/>
        <family val="2"/>
      </rPr>
      <t xml:space="preserve">Polo Shirt (SS) </t>
    </r>
  </si>
  <si>
    <r>
      <t xml:space="preserve">Gray Size 4XL </t>
    </r>
    <r>
      <rPr>
        <b/>
        <sz val="11"/>
        <color indexed="12"/>
        <rFont val="Arial"/>
        <family val="2"/>
      </rPr>
      <t xml:space="preserve">Polo Shirts (SS) </t>
    </r>
  </si>
  <si>
    <r>
      <t xml:space="preserve">Gray Size M </t>
    </r>
    <r>
      <rPr>
        <b/>
        <sz val="11"/>
        <color indexed="12"/>
        <rFont val="Arial"/>
        <family val="2"/>
      </rPr>
      <t xml:space="preserve">T-Shirt (SS) </t>
    </r>
  </si>
  <si>
    <r>
      <t>Gray Size L</t>
    </r>
    <r>
      <rPr>
        <b/>
        <sz val="11"/>
        <color indexed="12"/>
        <rFont val="Arial"/>
        <family val="2"/>
      </rPr>
      <t xml:space="preserve"> T-Shirt (SS) </t>
    </r>
  </si>
  <si>
    <r>
      <t xml:space="preserve">Gray Size XL </t>
    </r>
    <r>
      <rPr>
        <b/>
        <sz val="11"/>
        <color indexed="12"/>
        <rFont val="Arial"/>
        <family val="2"/>
      </rPr>
      <t xml:space="preserve">T-Shirt  (SS) </t>
    </r>
  </si>
  <si>
    <r>
      <t xml:space="preserve">Gray Size 2XL </t>
    </r>
    <r>
      <rPr>
        <b/>
        <sz val="11"/>
        <color indexed="12"/>
        <rFont val="Arial"/>
        <family val="2"/>
      </rPr>
      <t xml:space="preserve">T-Shirt  (SS) </t>
    </r>
  </si>
  <si>
    <r>
      <t xml:space="preserve">Gray Size 3XL </t>
    </r>
    <r>
      <rPr>
        <b/>
        <sz val="11"/>
        <color indexed="12"/>
        <rFont val="Arial"/>
        <family val="2"/>
      </rPr>
      <t xml:space="preserve">T-Shirt  (SS) </t>
    </r>
  </si>
  <si>
    <r>
      <t>Gray Size 4XL</t>
    </r>
    <r>
      <rPr>
        <b/>
        <sz val="11"/>
        <color indexed="12"/>
        <rFont val="Arial"/>
        <family val="2"/>
      </rPr>
      <t xml:space="preserve"> T-Shirt (SS) </t>
    </r>
  </si>
  <si>
    <t xml:space="preserve">Gray T-Shirts (Short Sleeves) </t>
  </si>
  <si>
    <r>
      <t xml:space="preserve">Gray Size M </t>
    </r>
    <r>
      <rPr>
        <b/>
        <sz val="11"/>
        <color indexed="12"/>
        <rFont val="Arial"/>
        <family val="2"/>
      </rPr>
      <t xml:space="preserve">Sweat Shirt (LS) </t>
    </r>
  </si>
  <si>
    <r>
      <t xml:space="preserve">Gray Size 2XL </t>
    </r>
    <r>
      <rPr>
        <b/>
        <sz val="11"/>
        <color indexed="12"/>
        <rFont val="Arial"/>
        <family val="2"/>
      </rPr>
      <t xml:space="preserve">Sweat Shirt (LS) </t>
    </r>
  </si>
  <si>
    <r>
      <t xml:space="preserve">Gray Size XL </t>
    </r>
    <r>
      <rPr>
        <b/>
        <sz val="11"/>
        <color indexed="12"/>
        <rFont val="Arial"/>
        <family val="2"/>
      </rPr>
      <t xml:space="preserve">Sweat Shirt (LS) </t>
    </r>
  </si>
  <si>
    <r>
      <t xml:space="preserve">Gray Size 4XL </t>
    </r>
    <r>
      <rPr>
        <b/>
        <sz val="11"/>
        <color indexed="12"/>
        <rFont val="Arial"/>
        <family val="2"/>
      </rPr>
      <t xml:space="preserve">Pullover Hoodie </t>
    </r>
  </si>
  <si>
    <r>
      <t xml:space="preserve">Gray Size 3XL </t>
    </r>
    <r>
      <rPr>
        <b/>
        <sz val="11"/>
        <color indexed="12"/>
        <rFont val="Arial"/>
        <family val="2"/>
      </rPr>
      <t xml:space="preserve">Pullover Hoodie </t>
    </r>
  </si>
  <si>
    <r>
      <t xml:space="preserve">Gray Size 2XL </t>
    </r>
    <r>
      <rPr>
        <b/>
        <sz val="11"/>
        <color indexed="12"/>
        <rFont val="Arial"/>
        <family val="2"/>
      </rPr>
      <t xml:space="preserve">Pullover Hoodie </t>
    </r>
  </si>
  <si>
    <r>
      <t xml:space="preserve">Gray Size XL </t>
    </r>
    <r>
      <rPr>
        <b/>
        <sz val="11"/>
        <color indexed="12"/>
        <rFont val="Arial"/>
        <family val="2"/>
      </rPr>
      <t xml:space="preserve">Pullover Hoodie </t>
    </r>
  </si>
  <si>
    <r>
      <t xml:space="preserve">Gray Size L </t>
    </r>
    <r>
      <rPr>
        <b/>
        <sz val="11"/>
        <color indexed="12"/>
        <rFont val="Arial"/>
        <family val="2"/>
      </rPr>
      <t xml:space="preserve">Pullover Hoodie </t>
    </r>
  </si>
  <si>
    <r>
      <t xml:space="preserve">Gray Size M </t>
    </r>
    <r>
      <rPr>
        <b/>
        <sz val="11"/>
        <color indexed="12"/>
        <rFont val="Arial"/>
        <family val="2"/>
      </rPr>
      <t xml:space="preserve">Pullover Hoodie </t>
    </r>
  </si>
  <si>
    <r>
      <t xml:space="preserve">Gray Size L </t>
    </r>
    <r>
      <rPr>
        <b/>
        <sz val="11"/>
        <color indexed="12"/>
        <rFont val="Arial"/>
        <family val="2"/>
      </rPr>
      <t xml:space="preserve">Zipper Hoodie </t>
    </r>
  </si>
  <si>
    <t xml:space="preserve">Gray Pullover Hoodies </t>
  </si>
  <si>
    <r>
      <t xml:space="preserve">Gray Size 4XL </t>
    </r>
    <r>
      <rPr>
        <b/>
        <sz val="11"/>
        <color indexed="12"/>
        <rFont val="Arial"/>
        <family val="2"/>
      </rPr>
      <t xml:space="preserve">Sweat Shirt (LS) </t>
    </r>
  </si>
  <si>
    <t xml:space="preserve">Gray Sweat Shirts (Long Sleeves) </t>
  </si>
  <si>
    <r>
      <t xml:space="preserve">Gray Size L </t>
    </r>
    <r>
      <rPr>
        <b/>
        <sz val="11"/>
        <color indexed="12"/>
        <rFont val="Arial"/>
        <family val="2"/>
      </rPr>
      <t>Sweat Shirt (LS)</t>
    </r>
    <r>
      <rPr>
        <b/>
        <sz val="11"/>
        <rFont val="Arial"/>
        <family val="2"/>
      </rPr>
      <t xml:space="preserve"> </t>
    </r>
  </si>
  <si>
    <r>
      <t xml:space="preserve">Gray Size 3XL </t>
    </r>
    <r>
      <rPr>
        <b/>
        <sz val="11"/>
        <color indexed="12"/>
        <rFont val="Arial"/>
        <family val="2"/>
      </rPr>
      <t xml:space="preserve">Sweat Shirt (LS) </t>
    </r>
  </si>
  <si>
    <r>
      <t xml:space="preserve">Gray Size 4XL </t>
    </r>
    <r>
      <rPr>
        <b/>
        <sz val="11"/>
        <color indexed="12"/>
        <rFont val="Arial"/>
        <family val="2"/>
      </rPr>
      <t>Polo</t>
    </r>
    <r>
      <rPr>
        <b/>
        <sz val="11"/>
        <rFont val="Arial"/>
        <family val="2"/>
      </rPr>
      <t xml:space="preserve"> </t>
    </r>
    <r>
      <rPr>
        <b/>
        <sz val="11"/>
        <color indexed="12"/>
        <rFont val="Arial"/>
        <family val="2"/>
      </rPr>
      <t xml:space="preserve">Shirt (LS) </t>
    </r>
    <r>
      <rPr>
        <b/>
        <sz val="11"/>
        <rFont val="Arial"/>
        <family val="2"/>
      </rPr>
      <t xml:space="preserve"> </t>
    </r>
  </si>
  <si>
    <r>
      <t xml:space="preserve">Gray Size 2XL </t>
    </r>
    <r>
      <rPr>
        <b/>
        <sz val="11"/>
        <color indexed="12"/>
        <rFont val="Arial"/>
        <family val="2"/>
      </rPr>
      <t>Polo</t>
    </r>
    <r>
      <rPr>
        <b/>
        <sz val="11"/>
        <rFont val="Arial"/>
        <family val="2"/>
      </rPr>
      <t xml:space="preserve"> </t>
    </r>
    <r>
      <rPr>
        <b/>
        <sz val="11"/>
        <color indexed="12"/>
        <rFont val="Arial"/>
        <family val="2"/>
      </rPr>
      <t xml:space="preserve">Shirt (LS) </t>
    </r>
  </si>
  <si>
    <t xml:space="preserve">Gray Polo Shirt (Long Sleeves) </t>
  </si>
  <si>
    <t>Size</t>
  </si>
  <si>
    <r>
      <t xml:space="preserve">Cobalt Blue Size M </t>
    </r>
    <r>
      <rPr>
        <b/>
        <sz val="11"/>
        <color indexed="12"/>
        <rFont val="Arial"/>
        <family val="2"/>
      </rPr>
      <t>Polo</t>
    </r>
    <r>
      <rPr>
        <b/>
        <sz val="11"/>
        <rFont val="Arial"/>
        <family val="2"/>
      </rPr>
      <t xml:space="preserve"> </t>
    </r>
    <r>
      <rPr>
        <b/>
        <sz val="11"/>
        <color indexed="12"/>
        <rFont val="Arial"/>
        <family val="2"/>
      </rPr>
      <t>Shirt(LS)</t>
    </r>
  </si>
  <si>
    <r>
      <t xml:space="preserve">Cobalt Blue Size L </t>
    </r>
    <r>
      <rPr>
        <b/>
        <sz val="11"/>
        <color indexed="12"/>
        <rFont val="Arial"/>
        <family val="2"/>
      </rPr>
      <t>Polo Shirt (LS)</t>
    </r>
  </si>
  <si>
    <r>
      <t xml:space="preserve">Cobalt Blue Size XL </t>
    </r>
    <r>
      <rPr>
        <b/>
        <sz val="11"/>
        <color indexed="12"/>
        <rFont val="Arial"/>
        <family val="2"/>
      </rPr>
      <t xml:space="preserve">Polo Shirt (LS) </t>
    </r>
  </si>
  <si>
    <r>
      <t xml:space="preserve">Cobalt Blue Size 2XL </t>
    </r>
    <r>
      <rPr>
        <b/>
        <sz val="11"/>
        <color indexed="12"/>
        <rFont val="Arial"/>
        <family val="2"/>
      </rPr>
      <t>Polo</t>
    </r>
    <r>
      <rPr>
        <b/>
        <sz val="11"/>
        <rFont val="Arial"/>
        <family val="2"/>
      </rPr>
      <t xml:space="preserve"> </t>
    </r>
    <r>
      <rPr>
        <b/>
        <sz val="11"/>
        <color indexed="12"/>
        <rFont val="Arial"/>
        <family val="2"/>
      </rPr>
      <t>Shirt (LS)</t>
    </r>
  </si>
  <si>
    <r>
      <t xml:space="preserve">Cobalt Blue Size 4XL </t>
    </r>
    <r>
      <rPr>
        <b/>
        <sz val="11"/>
        <color indexed="12"/>
        <rFont val="Arial"/>
        <family val="2"/>
      </rPr>
      <t>Polo</t>
    </r>
    <r>
      <rPr>
        <b/>
        <sz val="11"/>
        <rFont val="Arial"/>
        <family val="2"/>
      </rPr>
      <t xml:space="preserve"> </t>
    </r>
    <r>
      <rPr>
        <b/>
        <sz val="11"/>
        <color indexed="12"/>
        <rFont val="Arial"/>
        <family val="2"/>
      </rPr>
      <t>Shirt (LS)</t>
    </r>
  </si>
  <si>
    <t>Cobalt Blue Polo Shirt (Short Sleeves)</t>
  </si>
  <si>
    <r>
      <rPr>
        <b/>
        <sz val="11"/>
        <rFont val="Arial"/>
        <family val="2"/>
      </rPr>
      <t>Cobalt Blue Size M</t>
    </r>
    <r>
      <rPr>
        <b/>
        <sz val="11"/>
        <color indexed="56"/>
        <rFont val="Arial"/>
        <family val="2"/>
      </rPr>
      <t xml:space="preserve"> </t>
    </r>
    <r>
      <rPr>
        <b/>
        <sz val="11"/>
        <color indexed="12"/>
        <rFont val="Arial"/>
        <family val="2"/>
      </rPr>
      <t xml:space="preserve">Polo shirt (SS) </t>
    </r>
  </si>
  <si>
    <r>
      <rPr>
        <b/>
        <sz val="11"/>
        <rFont val="Arial"/>
        <family val="2"/>
      </rPr>
      <t xml:space="preserve">Cobalt Blue Size L </t>
    </r>
    <r>
      <rPr>
        <b/>
        <sz val="11"/>
        <color indexed="12"/>
        <rFont val="Arial"/>
        <family val="2"/>
      </rPr>
      <t xml:space="preserve">Polo Shirt (SS) </t>
    </r>
  </si>
  <si>
    <r>
      <rPr>
        <b/>
        <sz val="11"/>
        <rFont val="Arial"/>
        <family val="2"/>
      </rPr>
      <t>Cobalt Blue Size XL</t>
    </r>
    <r>
      <rPr>
        <b/>
        <sz val="11"/>
        <color indexed="12"/>
        <rFont val="Arial"/>
        <family val="2"/>
      </rPr>
      <t xml:space="preserve"> Polo Shirt (SS) </t>
    </r>
  </si>
  <si>
    <r>
      <rPr>
        <b/>
        <sz val="11"/>
        <rFont val="Arial"/>
        <family val="2"/>
      </rPr>
      <t xml:space="preserve">Cobalt Blue Size 2XL </t>
    </r>
    <r>
      <rPr>
        <b/>
        <sz val="11"/>
        <color indexed="12"/>
        <rFont val="Arial"/>
        <family val="2"/>
      </rPr>
      <t xml:space="preserve">Polo Shirt (SS) </t>
    </r>
  </si>
  <si>
    <t>Cobalt BlueT-Shirts (Short Sleeves)</t>
  </si>
  <si>
    <r>
      <t xml:space="preserve">Cobalt Blue Size M </t>
    </r>
    <r>
      <rPr>
        <b/>
        <sz val="11"/>
        <color indexed="12"/>
        <rFont val="Arial"/>
        <family val="2"/>
      </rPr>
      <t>T-Shirt (SS)</t>
    </r>
  </si>
  <si>
    <r>
      <t>Cobalt Blue Size L</t>
    </r>
    <r>
      <rPr>
        <b/>
        <sz val="11"/>
        <color indexed="12"/>
        <rFont val="Arial"/>
        <family val="2"/>
      </rPr>
      <t xml:space="preserve"> T-Shirt (SS)</t>
    </r>
  </si>
  <si>
    <r>
      <t xml:space="preserve">Cobalt Blue Size XL </t>
    </r>
    <r>
      <rPr>
        <b/>
        <sz val="11"/>
        <color indexed="12"/>
        <rFont val="Arial"/>
        <family val="2"/>
      </rPr>
      <t xml:space="preserve">T-Shirt  (SS) </t>
    </r>
  </si>
  <si>
    <r>
      <t xml:space="preserve">Cobalt Blue Size 2XL </t>
    </r>
    <r>
      <rPr>
        <b/>
        <sz val="11"/>
        <color indexed="12"/>
        <rFont val="Arial"/>
        <family val="2"/>
      </rPr>
      <t>T-Shirt  (SS)</t>
    </r>
  </si>
  <si>
    <r>
      <t xml:space="preserve">Cobalt Blue Size 3XL </t>
    </r>
    <r>
      <rPr>
        <b/>
        <sz val="11"/>
        <color indexed="12"/>
        <rFont val="Arial"/>
        <family val="2"/>
      </rPr>
      <t>T-Shirt  (SS)</t>
    </r>
  </si>
  <si>
    <r>
      <t xml:space="preserve">Cobalt Blue Size M </t>
    </r>
    <r>
      <rPr>
        <b/>
        <sz val="11"/>
        <color indexed="12"/>
        <rFont val="Arial"/>
        <family val="2"/>
      </rPr>
      <t>Sweat Shirt (LS)</t>
    </r>
  </si>
  <si>
    <r>
      <t xml:space="preserve">Cobalt Blue Size L </t>
    </r>
    <r>
      <rPr>
        <b/>
        <sz val="11"/>
        <color indexed="12"/>
        <rFont val="Arial"/>
        <family val="2"/>
      </rPr>
      <t xml:space="preserve">Sweat Shirt (LS) </t>
    </r>
  </si>
  <si>
    <r>
      <t xml:space="preserve">Cobalt Blue  Size XL </t>
    </r>
    <r>
      <rPr>
        <b/>
        <sz val="11"/>
        <color indexed="12"/>
        <rFont val="Arial"/>
        <family val="2"/>
      </rPr>
      <t>Sweat Shirt (LS)</t>
    </r>
  </si>
  <si>
    <r>
      <t xml:space="preserve">Cobalt Blue Size 2XL </t>
    </r>
    <r>
      <rPr>
        <b/>
        <sz val="11"/>
        <color indexed="12"/>
        <rFont val="Arial"/>
        <family val="2"/>
      </rPr>
      <t xml:space="preserve">Sweat Shirt (LS) </t>
    </r>
  </si>
  <si>
    <r>
      <t xml:space="preserve">Cobalt Blue Size 4XL </t>
    </r>
    <r>
      <rPr>
        <b/>
        <sz val="11"/>
        <color indexed="12"/>
        <rFont val="Arial"/>
        <family val="2"/>
      </rPr>
      <t>Sweat Shirt (LS)</t>
    </r>
  </si>
  <si>
    <r>
      <t xml:space="preserve">Cobalt Blue Size M </t>
    </r>
    <r>
      <rPr>
        <b/>
        <sz val="11"/>
        <color indexed="12"/>
        <rFont val="Arial"/>
        <family val="2"/>
      </rPr>
      <t>Pullover Hoodie</t>
    </r>
  </si>
  <si>
    <r>
      <t xml:space="preserve">Cobalt Blue Size L </t>
    </r>
    <r>
      <rPr>
        <b/>
        <sz val="11"/>
        <color indexed="12"/>
        <rFont val="Arial"/>
        <family val="2"/>
      </rPr>
      <t>Pullover Hoodie</t>
    </r>
  </si>
  <si>
    <r>
      <t xml:space="preserve">Cobalt Blue Size 2XL </t>
    </r>
    <r>
      <rPr>
        <b/>
        <sz val="11"/>
        <color indexed="12"/>
        <rFont val="Arial"/>
        <family val="2"/>
      </rPr>
      <t>Pullover Hoodie</t>
    </r>
  </si>
  <si>
    <r>
      <t xml:space="preserve">Cobalt Blue Size 3XL </t>
    </r>
    <r>
      <rPr>
        <b/>
        <sz val="11"/>
        <color indexed="12"/>
        <rFont val="Arial"/>
        <family val="2"/>
      </rPr>
      <t>Pullover Hoodie</t>
    </r>
  </si>
  <si>
    <r>
      <t xml:space="preserve">Cobalt Blue Size 4XL </t>
    </r>
    <r>
      <rPr>
        <b/>
        <sz val="11"/>
        <color indexed="12"/>
        <rFont val="Arial"/>
        <family val="2"/>
      </rPr>
      <t>Pullover Hoodie</t>
    </r>
  </si>
  <si>
    <t>Cobalt Blue Pullover Hoodies</t>
  </si>
  <si>
    <r>
      <t xml:space="preserve">Cobalt Blue Size M </t>
    </r>
    <r>
      <rPr>
        <b/>
        <sz val="11"/>
        <color indexed="12"/>
        <rFont val="Arial"/>
        <family val="2"/>
      </rPr>
      <t>Zipper Hoodie</t>
    </r>
  </si>
  <si>
    <r>
      <t xml:space="preserve">Cobalt Blue Size L </t>
    </r>
    <r>
      <rPr>
        <b/>
        <sz val="11"/>
        <color indexed="12"/>
        <rFont val="Arial"/>
        <family val="2"/>
      </rPr>
      <t>Zipper Hoodie</t>
    </r>
  </si>
  <si>
    <r>
      <t xml:space="preserve">Cobalt Blue Size XL </t>
    </r>
    <r>
      <rPr>
        <b/>
        <sz val="11"/>
        <color indexed="12"/>
        <rFont val="Arial"/>
        <family val="2"/>
      </rPr>
      <t>Zipper Hoodie</t>
    </r>
  </si>
  <si>
    <r>
      <t xml:space="preserve">Cobalt Blue Size 2XL </t>
    </r>
    <r>
      <rPr>
        <b/>
        <sz val="11"/>
        <color indexed="12"/>
        <rFont val="Arial"/>
        <family val="2"/>
      </rPr>
      <t>Zipper Hoodie</t>
    </r>
  </si>
  <si>
    <r>
      <t xml:space="preserve">Cobalt Blue Size 3XL </t>
    </r>
    <r>
      <rPr>
        <b/>
        <sz val="11"/>
        <color indexed="12"/>
        <rFont val="Arial"/>
        <family val="2"/>
      </rPr>
      <t>Zipper Hoodie</t>
    </r>
  </si>
  <si>
    <t>Men's Navy Blue Cargo Pants</t>
  </si>
  <si>
    <t>Cobalt Blue/ Black/ Silver Coats</t>
  </si>
  <si>
    <t>Cobalt Blue Baseball cap</t>
  </si>
  <si>
    <t>Cobalt Blue Fleece Lined-                        Wool Skull Cap</t>
  </si>
  <si>
    <t>Cobalt Blue Fleece Lined-Wool Skull Cap</t>
  </si>
  <si>
    <t>Gray Polo Shirt (Long Sleeves)</t>
  </si>
  <si>
    <t>Gray T-Shirts (Short Sleeves)</t>
  </si>
  <si>
    <t>Gray Sweat Shirts (Long Sleeves)</t>
  </si>
  <si>
    <t>Gray Pullover Hoodies</t>
  </si>
  <si>
    <t>Black Men's Trouser Pants</t>
  </si>
  <si>
    <t>Black Women Pants</t>
  </si>
  <si>
    <t>Black/Charcoal Coats</t>
  </si>
  <si>
    <t>Gray Baseball cap</t>
  </si>
  <si>
    <t>Gray Fleece Lined-Wool Skull Cap</t>
  </si>
  <si>
    <t>Cobalt Blue Polo Shirt (Long Sleeves)</t>
  </si>
  <si>
    <t>Cobalt Blue T-Shirts (Short Sleeves)</t>
  </si>
  <si>
    <t>Cobalt Blue Sweat Shirts (Long Sleeves)</t>
  </si>
  <si>
    <t>Cobalt Blue Zipper Hoodies</t>
  </si>
  <si>
    <t xml:space="preserve">Maintainance Extras </t>
  </si>
  <si>
    <t>Gray  Polo Shirt                 (Long Sleeves)</t>
  </si>
  <si>
    <t>Gray  Polo Shirt                (Short Sleeves)</t>
  </si>
  <si>
    <t>Gray T-Shirts                  (Short Sleeves)</t>
  </si>
  <si>
    <t xml:space="preserve"> Gray Sweat Shirts              (Long Sleeves)</t>
  </si>
  <si>
    <t>Gray Zipper Hoodies</t>
  </si>
  <si>
    <t>Men's Black Trousers</t>
  </si>
  <si>
    <t>Black Coats</t>
  </si>
  <si>
    <t>Gray Hats</t>
  </si>
  <si>
    <r>
      <t xml:space="preserve">Size M Gray </t>
    </r>
    <r>
      <rPr>
        <b/>
        <sz val="11"/>
        <color indexed="12"/>
        <rFont val="Arial"/>
        <family val="2"/>
      </rPr>
      <t>Polo</t>
    </r>
    <r>
      <rPr>
        <b/>
        <sz val="11"/>
        <rFont val="Arial"/>
        <family val="2"/>
      </rPr>
      <t xml:space="preserve"> </t>
    </r>
    <r>
      <rPr>
        <b/>
        <sz val="11"/>
        <color indexed="12"/>
        <rFont val="Arial"/>
        <family val="2"/>
      </rPr>
      <t>Shirt(LS)</t>
    </r>
  </si>
  <si>
    <r>
      <t xml:space="preserve"> Size L Gray </t>
    </r>
    <r>
      <rPr>
        <b/>
        <sz val="11"/>
        <color indexed="12"/>
        <rFont val="Arial"/>
        <family val="2"/>
      </rPr>
      <t>Polo Shirt (LS)</t>
    </r>
  </si>
  <si>
    <r>
      <t xml:space="preserve">Size XL Gray  </t>
    </r>
    <r>
      <rPr>
        <b/>
        <sz val="11"/>
        <color indexed="12"/>
        <rFont val="Arial"/>
        <family val="2"/>
      </rPr>
      <t>Polo Shirt (LS)</t>
    </r>
    <r>
      <rPr>
        <b/>
        <sz val="11"/>
        <color indexed="12"/>
        <rFont val="Arial"/>
        <family val="2"/>
      </rPr>
      <t xml:space="preserve"> </t>
    </r>
  </si>
  <si>
    <r>
      <t xml:space="preserve">Size 3XL Gray </t>
    </r>
    <r>
      <rPr>
        <b/>
        <sz val="11"/>
        <color indexed="12"/>
        <rFont val="Arial"/>
        <family val="2"/>
      </rPr>
      <t>Polo</t>
    </r>
    <r>
      <rPr>
        <b/>
        <sz val="11"/>
        <rFont val="Arial"/>
        <family val="2"/>
      </rPr>
      <t xml:space="preserve"> </t>
    </r>
    <r>
      <rPr>
        <b/>
        <sz val="11"/>
        <color indexed="12"/>
        <rFont val="Arial"/>
        <family val="2"/>
      </rPr>
      <t>Shirt (LS)</t>
    </r>
  </si>
  <si>
    <r>
      <t xml:space="preserve">Size 4XL Gray </t>
    </r>
    <r>
      <rPr>
        <b/>
        <sz val="11"/>
        <color indexed="12"/>
        <rFont val="Arial"/>
        <family val="2"/>
      </rPr>
      <t>Polo</t>
    </r>
    <r>
      <rPr>
        <b/>
        <sz val="11"/>
        <rFont val="Arial"/>
        <family val="2"/>
      </rPr>
      <t xml:space="preserve"> </t>
    </r>
    <r>
      <rPr>
        <b/>
        <sz val="11"/>
        <color indexed="12"/>
        <rFont val="Arial"/>
        <family val="2"/>
      </rPr>
      <t>Shirt (LS)</t>
    </r>
  </si>
  <si>
    <r>
      <t xml:space="preserve"> Size 2XL Gray </t>
    </r>
    <r>
      <rPr>
        <b/>
        <sz val="11"/>
        <color indexed="12"/>
        <rFont val="Arial"/>
        <family val="2"/>
      </rPr>
      <t>Polo</t>
    </r>
    <r>
      <rPr>
        <b/>
        <sz val="11"/>
        <rFont val="Arial"/>
        <family val="2"/>
      </rPr>
      <t xml:space="preserve"> </t>
    </r>
    <r>
      <rPr>
        <b/>
        <sz val="11"/>
        <color indexed="12"/>
        <rFont val="Arial"/>
        <family val="2"/>
      </rPr>
      <t>Shirt (LS)</t>
    </r>
  </si>
  <si>
    <r>
      <rPr>
        <b/>
        <sz val="11"/>
        <rFont val="Arial"/>
        <family val="2"/>
      </rPr>
      <t>Size M</t>
    </r>
    <r>
      <rPr>
        <b/>
        <sz val="11"/>
        <color indexed="56"/>
        <rFont val="Arial"/>
        <family val="2"/>
      </rPr>
      <t xml:space="preserve"> </t>
    </r>
    <r>
      <rPr>
        <b/>
        <sz val="11"/>
        <rFont val="Arial"/>
        <family val="2"/>
      </rPr>
      <t>Gray</t>
    </r>
    <r>
      <rPr>
        <b/>
        <sz val="11"/>
        <color indexed="56"/>
        <rFont val="Arial"/>
        <family val="2"/>
      </rPr>
      <t xml:space="preserve"> </t>
    </r>
    <r>
      <rPr>
        <b/>
        <sz val="11"/>
        <color indexed="12"/>
        <rFont val="Arial"/>
        <family val="2"/>
      </rPr>
      <t xml:space="preserve">Polo shirt (SS) </t>
    </r>
  </si>
  <si>
    <r>
      <rPr>
        <b/>
        <sz val="11"/>
        <rFont val="Arial"/>
        <family val="2"/>
      </rPr>
      <t xml:space="preserve">Size L Gray </t>
    </r>
    <r>
      <rPr>
        <b/>
        <sz val="11"/>
        <color indexed="12"/>
        <rFont val="Arial"/>
        <family val="2"/>
      </rPr>
      <t xml:space="preserve">Polo Shirt (SS) </t>
    </r>
  </si>
  <si>
    <r>
      <rPr>
        <b/>
        <sz val="11"/>
        <rFont val="Arial"/>
        <family val="2"/>
      </rPr>
      <t>Size XL</t>
    </r>
    <r>
      <rPr>
        <b/>
        <sz val="11"/>
        <color indexed="12"/>
        <rFont val="Arial"/>
        <family val="2"/>
      </rPr>
      <t xml:space="preserve"> </t>
    </r>
    <r>
      <rPr>
        <b/>
        <sz val="11"/>
        <rFont val="Arial"/>
        <family val="2"/>
      </rPr>
      <t>Gray</t>
    </r>
    <r>
      <rPr>
        <b/>
        <sz val="11"/>
        <color indexed="12"/>
        <rFont val="Arial"/>
        <family val="2"/>
      </rPr>
      <t xml:space="preserve"> Polo Shirt (SS) </t>
    </r>
  </si>
  <si>
    <r>
      <rPr>
        <b/>
        <sz val="11"/>
        <rFont val="Arial"/>
        <family val="2"/>
      </rPr>
      <t xml:space="preserve">Size 2XL Gray </t>
    </r>
    <r>
      <rPr>
        <b/>
        <sz val="11"/>
        <color indexed="12"/>
        <rFont val="Arial"/>
        <family val="2"/>
      </rPr>
      <t xml:space="preserve">Polo Shirt (SS) </t>
    </r>
  </si>
  <si>
    <r>
      <t xml:space="preserve"> Size 3XL Gray </t>
    </r>
    <r>
      <rPr>
        <b/>
        <sz val="11"/>
        <color indexed="12"/>
        <rFont val="Arial"/>
        <family val="2"/>
      </rPr>
      <t>Polo Shirt (SS)</t>
    </r>
  </si>
  <si>
    <r>
      <t xml:space="preserve">Size 4XL Gray </t>
    </r>
    <r>
      <rPr>
        <b/>
        <sz val="11"/>
        <color indexed="12"/>
        <rFont val="Arial"/>
        <family val="2"/>
      </rPr>
      <t>Polo Shirts (SS)</t>
    </r>
  </si>
  <si>
    <r>
      <t xml:space="preserve"> Size M Gray       </t>
    </r>
    <r>
      <rPr>
        <b/>
        <sz val="11"/>
        <color indexed="12"/>
        <rFont val="Arial"/>
        <family val="2"/>
      </rPr>
      <t>T-Shirt (SS)</t>
    </r>
  </si>
  <si>
    <r>
      <t xml:space="preserve"> Size L</t>
    </r>
    <r>
      <rPr>
        <b/>
        <sz val="11"/>
        <color indexed="12"/>
        <rFont val="Arial"/>
        <family val="2"/>
      </rPr>
      <t xml:space="preserve"> Gray       T-Shirt (SS)</t>
    </r>
  </si>
  <si>
    <r>
      <t xml:space="preserve">Size XL Gray     </t>
    </r>
    <r>
      <rPr>
        <b/>
        <sz val="11"/>
        <color indexed="12"/>
        <rFont val="Arial"/>
        <family val="2"/>
      </rPr>
      <t xml:space="preserve">T-Shirt  (SS) </t>
    </r>
  </si>
  <si>
    <r>
      <t xml:space="preserve"> Size 2XL  Gray     </t>
    </r>
    <r>
      <rPr>
        <b/>
        <sz val="11"/>
        <color indexed="12"/>
        <rFont val="Arial"/>
        <family val="2"/>
      </rPr>
      <t>T-Shirt  (SS)</t>
    </r>
  </si>
  <si>
    <r>
      <t xml:space="preserve">Size 3XL Gray   </t>
    </r>
    <r>
      <rPr>
        <b/>
        <sz val="11"/>
        <color indexed="12"/>
        <rFont val="Arial"/>
        <family val="2"/>
      </rPr>
      <t>T-Shirt  (SS)</t>
    </r>
  </si>
  <si>
    <r>
      <t xml:space="preserve">Size 4XL Gray    </t>
    </r>
    <r>
      <rPr>
        <b/>
        <sz val="11"/>
        <color indexed="12"/>
        <rFont val="Arial"/>
        <family val="2"/>
      </rPr>
      <t xml:space="preserve"> T-Shirt (SS)</t>
    </r>
  </si>
  <si>
    <r>
      <t xml:space="preserve"> Size M Gray </t>
    </r>
    <r>
      <rPr>
        <b/>
        <sz val="11"/>
        <color indexed="12"/>
        <rFont val="Arial"/>
        <family val="2"/>
      </rPr>
      <t>Sweat Shirt (LS)</t>
    </r>
  </si>
  <si>
    <r>
      <t xml:space="preserve">Size L Gray  </t>
    </r>
    <r>
      <rPr>
        <b/>
        <sz val="11"/>
        <color indexed="12"/>
        <rFont val="Arial"/>
        <family val="2"/>
      </rPr>
      <t xml:space="preserve">Sweat Shirt (LS) </t>
    </r>
  </si>
  <si>
    <r>
      <t xml:space="preserve"> Size XL Gray </t>
    </r>
    <r>
      <rPr>
        <b/>
        <sz val="11"/>
        <color indexed="12"/>
        <rFont val="Arial"/>
        <family val="2"/>
      </rPr>
      <t>Sweat Shirt (LS)</t>
    </r>
  </si>
  <si>
    <r>
      <t xml:space="preserve">Size 2XL Gray </t>
    </r>
    <r>
      <rPr>
        <b/>
        <sz val="11"/>
        <color indexed="12"/>
        <rFont val="Arial"/>
        <family val="2"/>
      </rPr>
      <t xml:space="preserve">Sweat Shirt (LS) </t>
    </r>
  </si>
  <si>
    <r>
      <t xml:space="preserve">Size 3XL Gray </t>
    </r>
    <r>
      <rPr>
        <b/>
        <sz val="11"/>
        <color indexed="12"/>
        <rFont val="Arial"/>
        <family val="2"/>
      </rPr>
      <t xml:space="preserve">Sweat Shirt (LS) </t>
    </r>
  </si>
  <si>
    <r>
      <t xml:space="preserve"> Size 4XL Gray </t>
    </r>
    <r>
      <rPr>
        <b/>
        <sz val="11"/>
        <color indexed="12"/>
        <rFont val="Arial"/>
        <family val="2"/>
      </rPr>
      <t>Sweat Shirt (LS)</t>
    </r>
  </si>
  <si>
    <r>
      <t xml:space="preserve"> Size XL Gray </t>
    </r>
    <r>
      <rPr>
        <b/>
        <sz val="11"/>
        <color indexed="12"/>
        <rFont val="Arial"/>
        <family val="2"/>
      </rPr>
      <t>Pullover Hoodie</t>
    </r>
  </si>
  <si>
    <r>
      <t xml:space="preserve"> Size 2XL Gray </t>
    </r>
    <r>
      <rPr>
        <b/>
        <sz val="11"/>
        <color indexed="12"/>
        <rFont val="Arial"/>
        <family val="2"/>
      </rPr>
      <t>Pullover Hoodie</t>
    </r>
  </si>
  <si>
    <r>
      <t xml:space="preserve"> Size 4XL Gray </t>
    </r>
    <r>
      <rPr>
        <b/>
        <sz val="11"/>
        <color indexed="12"/>
        <rFont val="Arial"/>
        <family val="2"/>
      </rPr>
      <t>Pullover Hoodie</t>
    </r>
  </si>
  <si>
    <r>
      <t xml:space="preserve"> Size 3XL Gray </t>
    </r>
    <r>
      <rPr>
        <b/>
        <sz val="11"/>
        <color indexed="12"/>
        <rFont val="Arial"/>
        <family val="2"/>
      </rPr>
      <t>Pullover Hoodie</t>
    </r>
  </si>
  <si>
    <r>
      <t xml:space="preserve"> Size L Gray </t>
    </r>
    <r>
      <rPr>
        <b/>
        <sz val="11"/>
        <color indexed="12"/>
        <rFont val="Arial"/>
        <family val="2"/>
      </rPr>
      <t>Pullover Hoodie</t>
    </r>
  </si>
  <si>
    <r>
      <t xml:space="preserve"> Size M Gray </t>
    </r>
    <r>
      <rPr>
        <b/>
        <sz val="11"/>
        <color indexed="12"/>
        <rFont val="Arial"/>
        <family val="2"/>
      </rPr>
      <t>Pullover Hoodie</t>
    </r>
  </si>
  <si>
    <r>
      <t xml:space="preserve"> Size M Gray </t>
    </r>
    <r>
      <rPr>
        <b/>
        <sz val="11"/>
        <color indexed="12"/>
        <rFont val="Arial"/>
        <family val="2"/>
      </rPr>
      <t>Zipper Hoodie</t>
    </r>
  </si>
  <si>
    <r>
      <t xml:space="preserve"> Size L Gray </t>
    </r>
    <r>
      <rPr>
        <b/>
        <sz val="11"/>
        <color indexed="12"/>
        <rFont val="Arial"/>
        <family val="2"/>
      </rPr>
      <t>Zipper Hoodie</t>
    </r>
  </si>
  <si>
    <r>
      <t xml:space="preserve"> Size XL Gray </t>
    </r>
    <r>
      <rPr>
        <b/>
        <sz val="11"/>
        <color indexed="12"/>
        <rFont val="Arial"/>
        <family val="2"/>
      </rPr>
      <t>Zipper Hoodie</t>
    </r>
  </si>
  <si>
    <r>
      <t xml:space="preserve"> Size 3XL Gray </t>
    </r>
    <r>
      <rPr>
        <b/>
        <sz val="11"/>
        <color indexed="12"/>
        <rFont val="Arial"/>
        <family val="2"/>
      </rPr>
      <t>Zipper Hoodie</t>
    </r>
  </si>
  <si>
    <r>
      <t xml:space="preserve"> Size 2XL Gray </t>
    </r>
    <r>
      <rPr>
        <b/>
        <sz val="11"/>
        <color indexed="12"/>
        <rFont val="Arial"/>
        <family val="2"/>
      </rPr>
      <t>Zipper Hoodie</t>
    </r>
  </si>
  <si>
    <r>
      <t xml:space="preserve"> Size 4XL Gray </t>
    </r>
    <r>
      <rPr>
        <b/>
        <sz val="11"/>
        <color indexed="12"/>
        <rFont val="Arial"/>
        <family val="2"/>
      </rPr>
      <t>Zipper Hoodie</t>
    </r>
  </si>
  <si>
    <t>Gray Fleece Lined-                        Wool Skull Cap</t>
  </si>
  <si>
    <t>Cobalt Blue Polo Shirt                 (Long Sleeves)</t>
  </si>
  <si>
    <t>Cobalt Blue Polo Shirt                (Short Sleeves)</t>
  </si>
  <si>
    <t>Cobalt  T-Shirts                  (Short Sleeves)</t>
  </si>
  <si>
    <t xml:space="preserve"> Cobalt Blue Sweat Shirts              (Long Sleeves)</t>
  </si>
  <si>
    <t>Blue Cobalt              Pullover Hoodies</t>
  </si>
  <si>
    <t>Cobalt Blue                 Zipper Hoodies</t>
  </si>
  <si>
    <t>Men's Navy Cargo</t>
  </si>
  <si>
    <t>Cobalt Blue Coats</t>
  </si>
  <si>
    <t>Cobalt Blue Hats</t>
  </si>
  <si>
    <t>Cobalt Fleece Lined-Wool Skull Cap</t>
  </si>
  <si>
    <t>Silver/Black/    Silver Coats</t>
  </si>
  <si>
    <r>
      <t xml:space="preserve">Size M Cobalt Blue </t>
    </r>
    <r>
      <rPr>
        <b/>
        <sz val="11"/>
        <color indexed="12"/>
        <rFont val="Arial"/>
        <family val="2"/>
      </rPr>
      <t>Polo</t>
    </r>
    <r>
      <rPr>
        <b/>
        <sz val="11"/>
        <rFont val="Arial"/>
        <family val="2"/>
      </rPr>
      <t xml:space="preserve"> </t>
    </r>
    <r>
      <rPr>
        <b/>
        <sz val="11"/>
        <color indexed="12"/>
        <rFont val="Arial"/>
        <family val="2"/>
      </rPr>
      <t>Shirt(LS)</t>
    </r>
  </si>
  <si>
    <r>
      <t xml:space="preserve"> Size L Cobalt Blue </t>
    </r>
    <r>
      <rPr>
        <b/>
        <sz val="11"/>
        <color indexed="12"/>
        <rFont val="Arial"/>
        <family val="2"/>
      </rPr>
      <t>Polo Shirt (LS)</t>
    </r>
  </si>
  <si>
    <r>
      <t xml:space="preserve">Size XL Cobalt Blue  </t>
    </r>
    <r>
      <rPr>
        <b/>
        <sz val="11"/>
        <color indexed="12"/>
        <rFont val="Arial"/>
        <family val="2"/>
      </rPr>
      <t>Polo Shirt (LS)</t>
    </r>
    <r>
      <rPr>
        <b/>
        <sz val="11"/>
        <color indexed="12"/>
        <rFont val="Arial"/>
        <family val="2"/>
      </rPr>
      <t xml:space="preserve"> </t>
    </r>
  </si>
  <si>
    <r>
      <t xml:space="preserve"> Size 2XL Cobalt Blue </t>
    </r>
    <r>
      <rPr>
        <b/>
        <sz val="11"/>
        <color indexed="12"/>
        <rFont val="Arial"/>
        <family val="2"/>
      </rPr>
      <t>Polo</t>
    </r>
    <r>
      <rPr>
        <b/>
        <sz val="11"/>
        <rFont val="Arial"/>
        <family val="2"/>
      </rPr>
      <t xml:space="preserve"> </t>
    </r>
    <r>
      <rPr>
        <b/>
        <sz val="11"/>
        <color indexed="12"/>
        <rFont val="Arial"/>
        <family val="2"/>
      </rPr>
      <t>Shirt (LS)</t>
    </r>
  </si>
  <si>
    <r>
      <t xml:space="preserve">Size 3XL Cobalt Blue </t>
    </r>
    <r>
      <rPr>
        <b/>
        <sz val="11"/>
        <color indexed="12"/>
        <rFont val="Arial"/>
        <family val="2"/>
      </rPr>
      <t>Polo</t>
    </r>
    <r>
      <rPr>
        <b/>
        <sz val="11"/>
        <rFont val="Arial"/>
        <family val="2"/>
      </rPr>
      <t xml:space="preserve"> </t>
    </r>
    <r>
      <rPr>
        <b/>
        <sz val="11"/>
        <color indexed="12"/>
        <rFont val="Arial"/>
        <family val="2"/>
      </rPr>
      <t>Shirt (LS)</t>
    </r>
  </si>
  <si>
    <r>
      <t xml:space="preserve">Size 4XL Cobalt Blue </t>
    </r>
    <r>
      <rPr>
        <b/>
        <sz val="11"/>
        <color indexed="12"/>
        <rFont val="Arial"/>
        <family val="2"/>
      </rPr>
      <t>Polo</t>
    </r>
    <r>
      <rPr>
        <b/>
        <sz val="11"/>
        <rFont val="Arial"/>
        <family val="2"/>
      </rPr>
      <t xml:space="preserve"> </t>
    </r>
    <r>
      <rPr>
        <b/>
        <sz val="11"/>
        <color indexed="12"/>
        <rFont val="Arial"/>
        <family val="2"/>
      </rPr>
      <t>Shirt (LS)</t>
    </r>
  </si>
  <si>
    <r>
      <rPr>
        <b/>
        <sz val="11"/>
        <rFont val="Arial"/>
        <family val="2"/>
      </rPr>
      <t xml:space="preserve">Size L Cobalt Blue </t>
    </r>
    <r>
      <rPr>
        <b/>
        <sz val="11"/>
        <color indexed="12"/>
        <rFont val="Arial"/>
        <family val="2"/>
      </rPr>
      <t xml:space="preserve">Polo Shirt (SS) </t>
    </r>
  </si>
  <si>
    <r>
      <rPr>
        <b/>
        <sz val="11"/>
        <rFont val="Arial"/>
        <family val="2"/>
      </rPr>
      <t>Size M</t>
    </r>
    <r>
      <rPr>
        <b/>
        <sz val="11"/>
        <color indexed="56"/>
        <rFont val="Arial"/>
        <family val="2"/>
      </rPr>
      <t xml:space="preserve"> </t>
    </r>
    <r>
      <rPr>
        <b/>
        <sz val="11"/>
        <rFont val="Arial"/>
        <family val="2"/>
      </rPr>
      <t xml:space="preserve">Cobalt Blue  </t>
    </r>
    <r>
      <rPr>
        <b/>
        <sz val="11"/>
        <color indexed="12"/>
        <rFont val="Arial"/>
        <family val="2"/>
      </rPr>
      <t xml:space="preserve">Polo shirt (SS) </t>
    </r>
  </si>
  <si>
    <r>
      <rPr>
        <b/>
        <sz val="11"/>
        <rFont val="Arial"/>
        <family val="2"/>
      </rPr>
      <t>Size XL</t>
    </r>
    <r>
      <rPr>
        <b/>
        <sz val="11"/>
        <color indexed="12"/>
        <rFont val="Arial"/>
        <family val="2"/>
      </rPr>
      <t xml:space="preserve"> </t>
    </r>
    <r>
      <rPr>
        <b/>
        <sz val="11"/>
        <rFont val="Arial"/>
        <family val="2"/>
      </rPr>
      <t>Cobalt Blue</t>
    </r>
    <r>
      <rPr>
        <b/>
        <sz val="11"/>
        <color indexed="12"/>
        <rFont val="Arial"/>
        <family val="2"/>
      </rPr>
      <t xml:space="preserve"> Polo Shirt (SS) </t>
    </r>
  </si>
  <si>
    <r>
      <rPr>
        <b/>
        <sz val="11"/>
        <rFont val="Arial"/>
        <family val="2"/>
      </rPr>
      <t xml:space="preserve">Size 2XL Cobalt Blue </t>
    </r>
    <r>
      <rPr>
        <b/>
        <sz val="11"/>
        <color indexed="12"/>
        <rFont val="Arial"/>
        <family val="2"/>
      </rPr>
      <t xml:space="preserve">Polo Shirt (SS) </t>
    </r>
  </si>
  <si>
    <r>
      <t xml:space="preserve"> Size 3XL Cobalt Blue </t>
    </r>
    <r>
      <rPr>
        <b/>
        <sz val="11"/>
        <color indexed="12"/>
        <rFont val="Arial"/>
        <family val="2"/>
      </rPr>
      <t>Polo Shirt (SS)</t>
    </r>
  </si>
  <si>
    <r>
      <t xml:space="preserve">Size 4XL Cobalt Blue </t>
    </r>
    <r>
      <rPr>
        <b/>
        <sz val="11"/>
        <color indexed="12"/>
        <rFont val="Arial"/>
        <family val="2"/>
      </rPr>
      <t>Polo Shirts (SS)</t>
    </r>
  </si>
  <si>
    <r>
      <t xml:space="preserve"> Size M Cobalt Blue       </t>
    </r>
    <r>
      <rPr>
        <b/>
        <sz val="11"/>
        <color indexed="12"/>
        <rFont val="Arial"/>
        <family val="2"/>
      </rPr>
      <t>T-Shirt (SS)</t>
    </r>
  </si>
  <si>
    <r>
      <t xml:space="preserve"> Size L</t>
    </r>
    <r>
      <rPr>
        <b/>
        <sz val="11"/>
        <color indexed="12"/>
        <rFont val="Arial"/>
        <family val="2"/>
      </rPr>
      <t xml:space="preserve"> Cobalt Blue             T-Shirt (SS)</t>
    </r>
  </si>
  <si>
    <r>
      <t xml:space="preserve">Size XL Cobalt Blue </t>
    </r>
    <r>
      <rPr>
        <b/>
        <sz val="11"/>
        <color indexed="12"/>
        <rFont val="Arial"/>
        <family val="2"/>
      </rPr>
      <t xml:space="preserve">T-Shirt  (SS) </t>
    </r>
  </si>
  <si>
    <r>
      <t xml:space="preserve"> Size 2XL Cobalt Blue </t>
    </r>
    <r>
      <rPr>
        <b/>
        <sz val="11"/>
        <color indexed="12"/>
        <rFont val="Arial"/>
        <family val="2"/>
      </rPr>
      <t>T-Shirt  (SS)</t>
    </r>
  </si>
  <si>
    <r>
      <t xml:space="preserve">Size 3XL Cobalt Blue </t>
    </r>
    <r>
      <rPr>
        <b/>
        <sz val="11"/>
        <color indexed="12"/>
        <rFont val="Arial"/>
        <family val="2"/>
      </rPr>
      <t>T-Shirt  (SS)</t>
    </r>
  </si>
  <si>
    <r>
      <t xml:space="preserve">Size 4XL Cobalt Blue </t>
    </r>
    <r>
      <rPr>
        <b/>
        <sz val="11"/>
        <color indexed="12"/>
        <rFont val="Arial"/>
        <family val="2"/>
      </rPr>
      <t>T-Shirt (SS)</t>
    </r>
  </si>
  <si>
    <r>
      <t xml:space="preserve">Size M Cobalt Blue </t>
    </r>
    <r>
      <rPr>
        <b/>
        <sz val="11"/>
        <color indexed="12"/>
        <rFont val="Arial"/>
        <family val="2"/>
      </rPr>
      <t>Sweat Shirt (LS)</t>
    </r>
  </si>
  <si>
    <r>
      <t xml:space="preserve">Size L Cobalt Blue </t>
    </r>
    <r>
      <rPr>
        <b/>
        <sz val="11"/>
        <color indexed="12"/>
        <rFont val="Arial"/>
        <family val="2"/>
      </rPr>
      <t xml:space="preserve">Sweat Shirt (LS) </t>
    </r>
  </si>
  <si>
    <r>
      <t>Size 2XL Cobalt Blue</t>
    </r>
    <r>
      <rPr>
        <b/>
        <sz val="11"/>
        <color indexed="12"/>
        <rFont val="Arial"/>
        <family val="2"/>
      </rPr>
      <t xml:space="preserve">Sweat Shirt (LS) </t>
    </r>
  </si>
  <si>
    <r>
      <t>Size XL Cobalt Blue</t>
    </r>
    <r>
      <rPr>
        <b/>
        <sz val="11"/>
        <color indexed="12"/>
        <rFont val="Arial"/>
        <family val="2"/>
      </rPr>
      <t>Sweat Shirt (LS)</t>
    </r>
  </si>
  <si>
    <r>
      <t xml:space="preserve"> Size 4XL Cobalt Blue</t>
    </r>
    <r>
      <rPr>
        <b/>
        <sz val="11"/>
        <color indexed="12"/>
        <rFont val="Arial"/>
        <family val="2"/>
      </rPr>
      <t>Sweat Shirt (LS)</t>
    </r>
  </si>
  <si>
    <r>
      <t xml:space="preserve">Size 3XL Cobalt Blue </t>
    </r>
    <r>
      <rPr>
        <b/>
        <sz val="11"/>
        <color indexed="12"/>
        <rFont val="Arial"/>
        <family val="2"/>
      </rPr>
      <t xml:space="preserve">Sweat Shirt (LS) </t>
    </r>
  </si>
  <si>
    <r>
      <t xml:space="preserve"> Size M Cobalt Blue </t>
    </r>
    <r>
      <rPr>
        <b/>
        <sz val="11"/>
        <color indexed="12"/>
        <rFont val="Arial"/>
        <family val="2"/>
      </rPr>
      <t>Pullover Hoodie</t>
    </r>
  </si>
  <si>
    <r>
      <t xml:space="preserve"> Size L Cobalt Blue </t>
    </r>
    <r>
      <rPr>
        <b/>
        <sz val="11"/>
        <color indexed="12"/>
        <rFont val="Arial"/>
        <family val="2"/>
      </rPr>
      <t>Pullover Hoodie</t>
    </r>
  </si>
  <si>
    <r>
      <t xml:space="preserve"> Size XL Cobalt Blue </t>
    </r>
    <r>
      <rPr>
        <b/>
        <sz val="11"/>
        <color indexed="12"/>
        <rFont val="Arial"/>
        <family val="2"/>
      </rPr>
      <t>Pullover Hoodie</t>
    </r>
  </si>
  <si>
    <r>
      <t xml:space="preserve">Size 2XL Cobalt Blue </t>
    </r>
    <r>
      <rPr>
        <b/>
        <sz val="11"/>
        <color indexed="12"/>
        <rFont val="Arial"/>
        <family val="2"/>
      </rPr>
      <t>Pullover Hoodie</t>
    </r>
  </si>
  <si>
    <r>
      <t xml:space="preserve">Size 3XL Cobalt Blue  </t>
    </r>
    <r>
      <rPr>
        <b/>
        <sz val="11"/>
        <color indexed="12"/>
        <rFont val="Arial"/>
        <family val="2"/>
      </rPr>
      <t>Pullover Hoodie</t>
    </r>
  </si>
  <si>
    <r>
      <t xml:space="preserve">Size 4XL Cobalt Blue </t>
    </r>
    <r>
      <rPr>
        <b/>
        <sz val="11"/>
        <color indexed="12"/>
        <rFont val="Arial"/>
        <family val="2"/>
      </rPr>
      <t>Pullover Hoodie</t>
    </r>
  </si>
  <si>
    <r>
      <t xml:space="preserve">Size M Cobalt Blue </t>
    </r>
    <r>
      <rPr>
        <b/>
        <sz val="11"/>
        <color indexed="12"/>
        <rFont val="Arial"/>
        <family val="2"/>
      </rPr>
      <t>Zipper Hoodie</t>
    </r>
  </si>
  <si>
    <r>
      <t xml:space="preserve">Size L Cobalt Blue </t>
    </r>
    <r>
      <rPr>
        <b/>
        <sz val="11"/>
        <color indexed="12"/>
        <rFont val="Arial"/>
        <family val="2"/>
      </rPr>
      <t>Zipper Hoodie</t>
    </r>
  </si>
  <si>
    <r>
      <t xml:space="preserve">Size XL Cobalt Blue </t>
    </r>
    <r>
      <rPr>
        <b/>
        <sz val="11"/>
        <color indexed="12"/>
        <rFont val="Arial"/>
        <family val="2"/>
      </rPr>
      <t>Zipper Hoodie</t>
    </r>
  </si>
  <si>
    <r>
      <t xml:space="preserve">Size 2XL Cobalt Blue </t>
    </r>
    <r>
      <rPr>
        <b/>
        <sz val="11"/>
        <color indexed="12"/>
        <rFont val="Arial"/>
        <family val="2"/>
      </rPr>
      <t>Zipper Hoodie</t>
    </r>
  </si>
  <si>
    <r>
      <t xml:space="preserve">Size 3XL Cobalt Blue </t>
    </r>
    <r>
      <rPr>
        <b/>
        <sz val="11"/>
        <color indexed="12"/>
        <rFont val="Arial"/>
        <family val="2"/>
      </rPr>
      <t>Zipper Hoodie</t>
    </r>
  </si>
  <si>
    <r>
      <t>Size 4XL Cobalt Blue Z</t>
    </r>
    <r>
      <rPr>
        <b/>
        <sz val="11"/>
        <color indexed="12"/>
        <rFont val="Arial"/>
        <family val="2"/>
      </rPr>
      <t>ipper Hoodie</t>
    </r>
  </si>
  <si>
    <t>Gray Polo Shirt (Short Sleeves)</t>
  </si>
  <si>
    <r>
      <t xml:space="preserve">Cobalt Blue Size 3XL </t>
    </r>
    <r>
      <rPr>
        <b/>
        <sz val="11"/>
        <color indexed="12"/>
        <rFont val="Arial"/>
        <family val="2"/>
      </rPr>
      <t xml:space="preserve">Sweat Shirt (LS) </t>
    </r>
  </si>
  <si>
    <r>
      <t xml:space="preserve">Cobalt Blue Size 3XL </t>
    </r>
    <r>
      <rPr>
        <b/>
        <sz val="11"/>
        <color indexed="12"/>
        <rFont val="Arial"/>
        <family val="2"/>
      </rPr>
      <t>Polo</t>
    </r>
    <r>
      <rPr>
        <b/>
        <sz val="11"/>
        <rFont val="Arial"/>
        <family val="2"/>
      </rPr>
      <t xml:space="preserve"> </t>
    </r>
    <r>
      <rPr>
        <b/>
        <sz val="11"/>
        <color indexed="12"/>
        <rFont val="Arial"/>
        <family val="2"/>
      </rPr>
      <t>Shirt (LS)</t>
    </r>
  </si>
  <si>
    <r>
      <t xml:space="preserve">Cobalt Blue Size 4XL </t>
    </r>
    <r>
      <rPr>
        <b/>
        <sz val="11"/>
        <color indexed="12"/>
        <rFont val="Arial"/>
        <family val="2"/>
      </rPr>
      <t>Polo Shirts (SS)</t>
    </r>
  </si>
  <si>
    <r>
      <t>Cobalt Blue Size 4XL</t>
    </r>
    <r>
      <rPr>
        <b/>
        <sz val="11"/>
        <color indexed="12"/>
        <rFont val="Arial"/>
        <family val="2"/>
      </rPr>
      <t xml:space="preserve"> T-Shirt (SS)</t>
    </r>
  </si>
  <si>
    <r>
      <t xml:space="preserve">Cobalt Blue Size 3XL </t>
    </r>
    <r>
      <rPr>
        <b/>
        <sz val="11"/>
        <color indexed="12"/>
        <rFont val="Arial"/>
        <family val="2"/>
      </rPr>
      <t>Polo Shirt (SS)</t>
    </r>
  </si>
  <si>
    <r>
      <t xml:space="preserve">Cobalt Blue Size XL </t>
    </r>
    <r>
      <rPr>
        <b/>
        <sz val="11"/>
        <color indexed="12"/>
        <rFont val="Arial"/>
        <family val="2"/>
      </rPr>
      <t>Pullover Hoodie</t>
    </r>
  </si>
  <si>
    <r>
      <t xml:space="preserve">Cobalt Blue Size 4XL </t>
    </r>
    <r>
      <rPr>
        <b/>
        <sz val="11"/>
        <color indexed="12"/>
        <rFont val="Arial"/>
        <family val="2"/>
      </rPr>
      <t>Zipper Hoodie</t>
    </r>
  </si>
  <si>
    <t xml:space="preserve">Gray-Shirts (Short Sleeves) </t>
  </si>
  <si>
    <t xml:space="preserve">Men's Black Trouser Pants  </t>
  </si>
  <si>
    <t>All sheets must be completed in full.  Incomplete bid forms will not be accepted.  Prices must include delivery, logo, text, stitching and any color to be determined by the Library.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</si>
</sst>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37" x14ac:knownFonts="1">
    <font>
      <sz val="10"/>
      <name val="Arial"/>
    </font>
    <font>
      <sz val="10"/>
      <name val="Arial"/>
    </font>
    <font>
      <b/>
      <sz val="10"/>
      <name val="Arial"/>
      <family val="2"/>
    </font>
    <font>
      <sz val="8"/>
      <name val="Arial"/>
      <family val="2"/>
    </font>
    <font>
      <b/>
      <sz val="12"/>
      <name val="Arial"/>
      <family val="2"/>
    </font>
    <font>
      <sz val="12"/>
      <name val="Arial"/>
      <family val="2"/>
    </font>
    <font>
      <b/>
      <sz val="11"/>
      <name val="Arial"/>
      <family val="2"/>
    </font>
    <font>
      <sz val="10"/>
      <name val="Arial"/>
      <family val="2"/>
    </font>
    <font>
      <b/>
      <sz val="10"/>
      <color indexed="12"/>
      <name val="Arial"/>
      <family val="2"/>
    </font>
    <font>
      <b/>
      <sz val="8"/>
      <name val="Arial"/>
      <family val="2"/>
    </font>
    <font>
      <b/>
      <sz val="7"/>
      <name val="Arial"/>
      <family val="2"/>
    </font>
    <font>
      <sz val="11"/>
      <name val="Arial"/>
      <family val="2"/>
    </font>
    <font>
      <b/>
      <sz val="10"/>
      <color indexed="9"/>
      <name val="Arial"/>
      <family val="2"/>
    </font>
    <font>
      <b/>
      <sz val="10"/>
      <color indexed="8"/>
      <name val="Arial"/>
      <family val="2"/>
    </font>
    <font>
      <b/>
      <sz val="11"/>
      <color indexed="12"/>
      <name val="Arial"/>
      <family val="2"/>
    </font>
    <font>
      <b/>
      <sz val="14"/>
      <name val="Arial"/>
      <family val="2"/>
    </font>
    <font>
      <b/>
      <sz val="11"/>
      <color indexed="56"/>
      <name val="Arial"/>
      <family val="2"/>
    </font>
    <font>
      <b/>
      <sz val="9"/>
      <name val="Arial"/>
      <family val="2"/>
    </font>
    <font>
      <b/>
      <sz val="11"/>
      <color rgb="FF002060"/>
      <name val="Arial"/>
      <family val="2"/>
    </font>
    <font>
      <b/>
      <sz val="11"/>
      <color rgb="FF0000FF"/>
      <name val="Arial"/>
      <family val="2"/>
    </font>
    <font>
      <b/>
      <sz val="10"/>
      <color rgb="FF0000FF"/>
      <name val="Arial"/>
      <family val="2"/>
    </font>
    <font>
      <b/>
      <sz val="12"/>
      <color rgb="FF7030A0"/>
      <name val="Calibri"/>
      <family val="2"/>
      <scheme val="minor"/>
    </font>
    <font>
      <b/>
      <sz val="10"/>
      <color rgb="FF800080"/>
      <name val="Arial"/>
      <family val="2"/>
    </font>
    <font>
      <b/>
      <sz val="11"/>
      <color rgb="FF7030A0"/>
      <name val="Arial"/>
      <family val="2"/>
    </font>
    <font>
      <b/>
      <sz val="14"/>
      <color theme="1"/>
      <name val="Arial"/>
      <family val="2"/>
    </font>
    <font>
      <b/>
      <sz val="14"/>
      <color theme="0" tint="-0.499984740745262"/>
      <name val="Arial"/>
      <family val="2"/>
    </font>
    <font>
      <b/>
      <sz val="11"/>
      <color rgb="FF800080"/>
      <name val="Arial"/>
      <family val="2"/>
    </font>
    <font>
      <b/>
      <sz val="12"/>
      <color rgb="FF0000CC"/>
      <name val="Calibri"/>
      <family val="2"/>
      <scheme val="minor"/>
    </font>
    <font>
      <b/>
      <sz val="10"/>
      <color rgb="FF0000CC"/>
      <name val="Arial"/>
      <family val="2"/>
    </font>
    <font>
      <b/>
      <sz val="11"/>
      <color rgb="FF0000CC"/>
      <name val="Arial"/>
      <family val="2"/>
    </font>
    <font>
      <b/>
      <sz val="12"/>
      <color theme="0"/>
      <name val="Arial"/>
      <family val="2"/>
    </font>
    <font>
      <sz val="12"/>
      <color theme="0"/>
      <name val="Arial"/>
      <family val="2"/>
    </font>
    <font>
      <b/>
      <sz val="12"/>
      <color rgb="FFFFFFCC"/>
      <name val="Arial"/>
      <family val="2"/>
    </font>
    <font>
      <sz val="11"/>
      <color theme="0" tint="-0.499984740745262"/>
      <name val="Arial"/>
      <family val="2"/>
    </font>
    <font>
      <b/>
      <sz val="11"/>
      <color rgb="FF000000"/>
      <name val="Arial"/>
      <family val="2"/>
    </font>
    <font>
      <b/>
      <sz val="12"/>
      <color rgb="FF0000FF"/>
      <name val="Arial"/>
      <family val="2"/>
    </font>
    <font>
      <sz val="11"/>
      <color rgb="FF000000"/>
      <name val="Arial Narrow"/>
      <family val="2"/>
    </font>
  </fonts>
  <fills count="15">
    <fill>
      <patternFill patternType="none"/>
    </fill>
    <fill>
      <patternFill patternType="gray125"/>
    </fill>
    <fill>
      <patternFill patternType="solid">
        <fgColor indexed="2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5F5F5F"/>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2F2F2"/>
        <bgColor indexed="64"/>
      </patternFill>
    </fill>
    <fill>
      <patternFill patternType="solid">
        <fgColor theme="3" tint="0.79998168889431442"/>
        <bgColor indexed="64"/>
      </patternFill>
    </fill>
  </fills>
  <borders count="144">
    <border>
      <left/>
      <right/>
      <top/>
      <bottom/>
      <diagonal/>
    </border>
    <border>
      <left style="thin">
        <color indexed="23"/>
      </left>
      <right style="thin">
        <color indexed="23"/>
      </right>
      <top style="thin">
        <color indexed="23"/>
      </top>
      <bottom style="thin">
        <color indexed="23"/>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style="thin">
        <color indexed="23"/>
      </right>
      <top style="medium">
        <color indexed="64"/>
      </top>
      <bottom style="thin">
        <color indexed="23"/>
      </bottom>
      <diagonal/>
    </border>
    <border>
      <left/>
      <right/>
      <top/>
      <bottom style="thin">
        <color indexed="23"/>
      </bottom>
      <diagonal/>
    </border>
    <border>
      <left style="thin">
        <color indexed="23"/>
      </left>
      <right/>
      <top/>
      <bottom style="thin">
        <color indexed="23"/>
      </bottom>
      <diagonal/>
    </border>
    <border>
      <left/>
      <right style="thin">
        <color indexed="23"/>
      </right>
      <top style="medium">
        <color indexed="64"/>
      </top>
      <bottom style="thin">
        <color indexed="23"/>
      </bottom>
      <diagonal/>
    </border>
    <border>
      <left style="medium">
        <color indexed="64"/>
      </left>
      <right style="medium">
        <color indexed="64"/>
      </right>
      <top/>
      <bottom/>
      <diagonal/>
    </border>
    <border>
      <left style="thin">
        <color indexed="23"/>
      </left>
      <right style="medium">
        <color indexed="64"/>
      </right>
      <top style="medium">
        <color indexed="64"/>
      </top>
      <bottom style="thin">
        <color indexed="23"/>
      </bottom>
      <diagonal/>
    </border>
    <border>
      <left style="medium">
        <color indexed="64"/>
      </left>
      <right style="thin">
        <color indexed="23"/>
      </right>
      <top/>
      <bottom style="thin">
        <color indexed="23"/>
      </bottom>
      <diagonal/>
    </border>
    <border>
      <left style="thin">
        <color indexed="23"/>
      </left>
      <right style="medium">
        <color indexed="64"/>
      </right>
      <top/>
      <bottom style="thin">
        <color indexed="2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top style="thin">
        <color indexed="23"/>
      </top>
      <bottom style="thin">
        <color indexed="23"/>
      </bottom>
      <diagonal/>
    </border>
    <border>
      <left style="thin">
        <color indexed="23"/>
      </left>
      <right style="medium">
        <color indexed="64"/>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style="thin">
        <color indexed="23"/>
      </bottom>
      <diagonal/>
    </border>
    <border>
      <left style="thin">
        <color indexed="64"/>
      </left>
      <right style="thin">
        <color indexed="64"/>
      </right>
      <top/>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top style="thin">
        <color indexed="23"/>
      </top>
      <bottom/>
      <diagonal/>
    </border>
    <border>
      <left/>
      <right style="thin">
        <color indexed="23"/>
      </right>
      <top/>
      <bottom/>
      <diagonal/>
    </border>
    <border>
      <left/>
      <right style="medium">
        <color indexed="64"/>
      </right>
      <top style="thin">
        <color indexed="23"/>
      </top>
      <bottom/>
      <diagonal/>
    </border>
    <border>
      <left style="medium">
        <color indexed="64"/>
      </left>
      <right/>
      <top/>
      <bottom/>
      <diagonal/>
    </border>
    <border>
      <left/>
      <right style="medium">
        <color indexed="64"/>
      </right>
      <top/>
      <bottom style="thin">
        <color indexed="23"/>
      </bottom>
      <diagonal/>
    </border>
    <border>
      <left/>
      <right style="thin">
        <color indexed="64"/>
      </right>
      <top style="thin">
        <color indexed="64"/>
      </top>
      <bottom style="thin">
        <color indexed="64"/>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23"/>
      </right>
      <top style="thin">
        <color indexed="64"/>
      </top>
      <bottom style="thin">
        <color indexed="64"/>
      </bottom>
      <diagonal/>
    </border>
    <border>
      <left style="thin">
        <color indexed="23"/>
      </left>
      <right/>
      <top style="thin">
        <color indexed="64"/>
      </top>
      <bottom style="thin">
        <color indexed="64"/>
      </bottom>
      <diagonal/>
    </border>
    <border>
      <left style="thin">
        <color indexed="23"/>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23"/>
      </right>
      <top style="thin">
        <color indexed="23"/>
      </top>
      <bottom style="thin">
        <color indexed="64"/>
      </bottom>
      <diagonal/>
    </border>
    <border>
      <left style="thin">
        <color indexed="23"/>
      </left>
      <right/>
      <top style="thin">
        <color indexed="23"/>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23"/>
      </right>
      <top style="medium">
        <color indexed="64"/>
      </top>
      <bottom style="thin">
        <color indexed="23"/>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23"/>
      </right>
      <top style="thin">
        <color indexed="23"/>
      </top>
      <bottom style="medium">
        <color indexed="64"/>
      </bottom>
      <diagonal/>
    </border>
    <border>
      <left style="thin">
        <color indexed="23"/>
      </left>
      <right/>
      <top style="thin">
        <color indexed="23"/>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rgb="FF7030A0"/>
      </right>
      <top style="double">
        <color indexed="64"/>
      </top>
      <bottom/>
      <diagonal/>
    </border>
    <border>
      <left style="thin">
        <color indexed="23"/>
      </left>
      <right style="thin">
        <color indexed="23"/>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style="thin">
        <color theme="1" tint="0.499984740745262"/>
      </right>
      <top/>
      <bottom style="thin">
        <color theme="1" tint="0.499984740745262"/>
      </bottom>
      <diagonal/>
    </border>
    <border>
      <left style="thin">
        <color theme="1" tint="0.499984740745262"/>
      </left>
      <right style="medium">
        <color indexed="64"/>
      </right>
      <top/>
      <bottom style="thin">
        <color theme="1" tint="0.499984740745262"/>
      </bottom>
      <diagonal/>
    </border>
    <border>
      <left style="thin">
        <color theme="1" tint="0.499984740745262"/>
      </left>
      <right style="medium">
        <color indexed="64"/>
      </right>
      <top style="thin">
        <color indexed="23"/>
      </top>
      <bottom style="thin">
        <color indexed="23"/>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thin">
        <color indexed="23"/>
      </left>
      <right style="thin">
        <color indexed="23"/>
      </right>
      <top style="thin">
        <color theme="1" tint="0.499984740745262"/>
      </top>
      <bottom style="thin">
        <color indexed="23"/>
      </bottom>
      <diagonal/>
    </border>
    <border>
      <left style="thin">
        <color indexed="23"/>
      </left>
      <right style="thin">
        <color theme="1" tint="0.499984740745262"/>
      </right>
      <top style="thin">
        <color indexed="23"/>
      </top>
      <bottom style="thin">
        <color indexed="23"/>
      </bottom>
      <diagonal/>
    </border>
    <border>
      <left style="thin">
        <color indexed="23"/>
      </left>
      <right style="thin">
        <color indexed="23"/>
      </right>
      <top style="thin">
        <color indexed="23"/>
      </top>
      <bottom style="thin">
        <color theme="0" tint="-0.34998626667073579"/>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0" tint="-0.34998626667073579"/>
      </left>
      <right style="medium">
        <color indexed="64"/>
      </right>
      <top style="thin">
        <color indexed="23"/>
      </top>
      <bottom style="thin">
        <color indexed="23"/>
      </bottom>
      <diagonal/>
    </border>
    <border>
      <left style="medium">
        <color theme="1"/>
      </left>
      <right style="medium">
        <color theme="1"/>
      </right>
      <top/>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medium">
        <color theme="1"/>
      </right>
      <top style="thin">
        <color theme="1" tint="0.499984740745262"/>
      </top>
      <bottom style="thin">
        <color theme="1" tint="0.499984740745262"/>
      </bottom>
      <diagonal/>
    </border>
    <border>
      <left style="thin">
        <color theme="0" tint="-0.249977111117893"/>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indexed="23"/>
      </bottom>
      <diagonal/>
    </border>
    <border>
      <left style="medium">
        <color indexed="64"/>
      </left>
      <right style="thin">
        <color indexed="23"/>
      </right>
      <top style="thin">
        <color indexed="23"/>
      </top>
      <bottom style="thin">
        <color theme="0" tint="-0.499984740745262"/>
      </bottom>
      <diagonal/>
    </border>
    <border>
      <left/>
      <right style="thin">
        <color indexed="23"/>
      </right>
      <top style="thin">
        <color theme="1" tint="0.499984740745262"/>
      </top>
      <bottom style="thin">
        <color indexed="23"/>
      </bottom>
      <diagonal/>
    </border>
    <border>
      <left/>
      <right/>
      <top style="thin">
        <color theme="1" tint="0.499984740745262"/>
      </top>
      <bottom style="thin">
        <color indexed="23"/>
      </bottom>
      <diagonal/>
    </border>
    <border>
      <left/>
      <right style="thin">
        <color theme="1" tint="0.499984740745262"/>
      </right>
      <top style="thin">
        <color theme="1" tint="0.499984740745262"/>
      </top>
      <bottom style="thin">
        <color indexed="23"/>
      </bottom>
      <diagonal/>
    </border>
    <border>
      <left style="thin">
        <color theme="1" tint="0.499984740745262"/>
      </left>
      <right style="thin">
        <color indexed="23"/>
      </right>
      <top style="thin">
        <color indexed="23"/>
      </top>
      <bottom style="thin">
        <color indexed="23"/>
      </bottom>
      <diagonal/>
    </border>
    <border>
      <left style="thin">
        <color theme="1" tint="0.499984740745262"/>
      </left>
      <right style="thin">
        <color theme="1" tint="0.499984740745262"/>
      </right>
      <top style="thin">
        <color theme="1" tint="0.499984740745262"/>
      </top>
      <bottom style="thin">
        <color indexed="23"/>
      </bottom>
      <diagonal/>
    </border>
    <border>
      <left style="thin">
        <color theme="1" tint="0.499984740745262"/>
      </left>
      <right style="thin">
        <color indexed="23"/>
      </right>
      <top style="thin">
        <color theme="1" tint="0.499984740745262"/>
      </top>
      <bottom style="thin">
        <color indexed="23"/>
      </bottom>
      <diagonal/>
    </border>
    <border>
      <left/>
      <right style="medium">
        <color indexed="64"/>
      </right>
      <top style="thin">
        <color theme="1" tint="0.499984740745262"/>
      </top>
      <bottom style="thin">
        <color indexed="23"/>
      </bottom>
      <diagonal/>
    </border>
    <border>
      <left style="thin">
        <color indexed="23"/>
      </left>
      <right style="medium">
        <color indexed="64"/>
      </right>
      <top style="thin">
        <color theme="1" tint="0.499984740745262"/>
      </top>
      <bottom style="thin">
        <color indexed="23"/>
      </bottom>
      <diagonal/>
    </border>
    <border>
      <left style="thin">
        <color indexed="23"/>
      </left>
      <right/>
      <top style="thin">
        <color theme="1" tint="0.499984740745262"/>
      </top>
      <bottom style="thin">
        <color indexed="23"/>
      </bottom>
      <diagonal/>
    </border>
    <border>
      <left style="medium">
        <color theme="1"/>
      </left>
      <right style="thin">
        <color indexed="23"/>
      </right>
      <top style="thin">
        <color theme="1" tint="0.499984740745262"/>
      </top>
      <bottom style="thin">
        <color indexed="23"/>
      </bottom>
      <diagonal/>
    </border>
    <border>
      <left style="medium">
        <color indexed="64"/>
      </left>
      <right style="thin">
        <color theme="0" tint="-0.499984740745262"/>
      </right>
      <top style="thin">
        <color indexed="23"/>
      </top>
      <bottom style="thin">
        <color indexed="23"/>
      </bottom>
      <diagonal/>
    </border>
    <border>
      <left style="thin">
        <color theme="0" tint="-0.499984740745262"/>
      </left>
      <right style="thin">
        <color theme="0" tint="-0.499984740745262"/>
      </right>
      <top style="thin">
        <color indexed="23"/>
      </top>
      <bottom style="thin">
        <color indexed="23"/>
      </bottom>
      <diagonal/>
    </border>
    <border>
      <left style="thin">
        <color theme="0" tint="-0.499984740745262"/>
      </left>
      <right style="thin">
        <color indexed="23"/>
      </right>
      <top style="thin">
        <color indexed="23"/>
      </top>
      <bottom style="thin">
        <color indexed="23"/>
      </bottom>
      <diagonal/>
    </border>
    <border>
      <left/>
      <right style="medium">
        <color indexed="64"/>
      </right>
      <top style="thin">
        <color theme="1" tint="0.499984740745262"/>
      </top>
      <bottom/>
      <diagonal/>
    </border>
    <border>
      <left style="medium">
        <color indexed="64"/>
      </left>
      <right style="thin">
        <color indexed="23"/>
      </right>
      <top style="thin">
        <color indexed="23"/>
      </top>
      <bottom style="thin">
        <color theme="1" tint="0.499984740745262"/>
      </bottom>
      <diagonal/>
    </border>
    <border>
      <left style="thin">
        <color indexed="23"/>
      </left>
      <right style="thin">
        <color indexed="23"/>
      </right>
      <top style="thin">
        <color indexed="23"/>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indexed="23"/>
      </right>
      <top style="thin">
        <color indexed="23"/>
      </top>
      <bottom style="thin">
        <color theme="1" tint="0.499984740745262"/>
      </bottom>
      <diagonal/>
    </border>
    <border>
      <left/>
      <right style="medium">
        <color indexed="64"/>
      </right>
      <top style="thin">
        <color indexed="23"/>
      </top>
      <bottom style="thin">
        <color theme="1" tint="0.499984740745262"/>
      </bottom>
      <diagonal/>
    </border>
    <border>
      <left style="thin">
        <color indexed="23"/>
      </left>
      <right/>
      <top style="thin">
        <color indexed="23"/>
      </top>
      <bottom style="thin">
        <color theme="1" tint="0.499984740745262"/>
      </bottom>
      <diagonal/>
    </border>
    <border>
      <left style="thin">
        <color theme="1" tint="0.499984740745262"/>
      </left>
      <right style="medium">
        <color indexed="64"/>
      </right>
      <top style="thin">
        <color theme="1" tint="0.499984740745262"/>
      </top>
      <bottom/>
      <diagonal/>
    </border>
    <border>
      <left style="medium">
        <color indexed="64"/>
      </left>
      <right style="thin">
        <color theme="1" tint="0.499984740745262"/>
      </right>
      <top style="thin">
        <color theme="1" tint="0.499984740745262"/>
      </top>
      <bottom style="thin">
        <color indexed="23"/>
      </bottom>
      <diagonal/>
    </border>
    <border>
      <left style="thin">
        <color theme="1" tint="0.499984740745262"/>
      </left>
      <right style="thin">
        <color theme="1" tint="0.499984740745262"/>
      </right>
      <top/>
      <bottom style="thin">
        <color theme="1" tint="0.499984740745262"/>
      </bottom>
      <diagonal/>
    </border>
    <border>
      <left style="medium">
        <color indexed="64"/>
      </left>
      <right style="thin">
        <color indexed="23"/>
      </right>
      <top style="thin">
        <color theme="1" tint="0.499984740745262"/>
      </top>
      <bottom style="thin">
        <color indexed="23"/>
      </bottom>
      <diagonal/>
    </border>
    <border>
      <left style="medium">
        <color indexed="64"/>
      </left>
      <right style="thin">
        <color theme="1" tint="0.499984740745262"/>
      </right>
      <top style="thin">
        <color theme="1" tint="0.499984740745262"/>
      </top>
      <bottom/>
      <diagonal/>
    </border>
    <border>
      <left/>
      <right style="thin">
        <color theme="1" tint="0.499984740745262"/>
      </right>
      <top style="thin">
        <color theme="1" tint="0.499984740745262"/>
      </top>
      <bottom/>
      <diagonal/>
    </border>
    <border>
      <left style="medium">
        <color indexed="64"/>
      </left>
      <right style="thin">
        <color theme="1" tint="0.499984740745262"/>
      </right>
      <top style="thin">
        <color indexed="23"/>
      </top>
      <bottom/>
      <diagonal/>
    </border>
    <border>
      <left style="thin">
        <color indexed="64"/>
      </left>
      <right style="thin">
        <color theme="1" tint="0.499984740745262"/>
      </right>
      <top style="thin">
        <color theme="1" tint="0.499984740745262"/>
      </top>
      <bottom/>
      <diagonal/>
    </border>
    <border>
      <left style="thin">
        <color indexed="64"/>
      </left>
      <right style="thin">
        <color theme="0" tint="-0.499984740745262"/>
      </right>
      <top style="thin">
        <color indexed="64"/>
      </top>
      <bottom style="thin">
        <color indexed="64"/>
      </bottom>
      <diagonal/>
    </border>
    <border>
      <left style="thin">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right style="medium">
        <color indexed="64"/>
      </right>
      <top style="medium">
        <color indexed="64"/>
      </top>
      <bottom style="thin">
        <color theme="0" tint="-0.34998626667073579"/>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1" tint="0.499984740745262"/>
      </right>
      <top style="medium">
        <color indexed="64"/>
      </top>
      <bottom style="thin">
        <color theme="1" tint="0.499984740745262"/>
      </bottom>
      <diagonal/>
    </border>
    <border>
      <left style="medium">
        <color indexed="64"/>
      </left>
      <right style="thin">
        <color theme="0" tint="-0.499984740745262"/>
      </right>
      <top/>
      <bottom style="thin">
        <color theme="1" tint="0.499984740745262"/>
      </bottom>
      <diagonal/>
    </border>
    <border>
      <left style="thin">
        <color theme="0" tint="-0.499984740745262"/>
      </left>
      <right style="medium">
        <color indexed="64"/>
      </right>
      <top/>
      <bottom style="thin">
        <color theme="1" tint="0.499984740745262"/>
      </bottom>
      <diagonal/>
    </border>
    <border>
      <left/>
      <right style="medium">
        <color indexed="64"/>
      </right>
      <top style="thin">
        <color theme="0" tint="-0.34998626667073579"/>
      </top>
      <bottom style="thin">
        <color indexed="23"/>
      </bottom>
      <diagonal/>
    </border>
    <border>
      <left style="medium">
        <color indexed="64"/>
      </left>
      <right style="thin">
        <color theme="0" tint="-0.499984740745262"/>
      </right>
      <top/>
      <bottom style="thin">
        <color indexed="23"/>
      </bottom>
      <diagonal/>
    </border>
    <border>
      <left style="thin">
        <color theme="0" tint="-0.499984740745262"/>
      </left>
      <right style="thin">
        <color theme="0" tint="-0.499984740745262"/>
      </right>
      <top/>
      <bottom style="thin">
        <color indexed="23"/>
      </bottom>
      <diagonal/>
    </border>
    <border>
      <left style="thin">
        <color theme="0" tint="-0.499984740745262"/>
      </left>
      <right style="thin">
        <color theme="0" tint="-0.34998626667073579"/>
      </right>
      <top/>
      <bottom style="thin">
        <color indexed="23"/>
      </bottom>
      <diagonal/>
    </border>
    <border>
      <left style="thin">
        <color theme="0" tint="-0.34998626667073579"/>
      </left>
      <right style="medium">
        <color indexed="64"/>
      </right>
      <top/>
      <bottom style="thin">
        <color indexed="23"/>
      </bottom>
      <diagonal/>
    </border>
    <border>
      <left style="medium">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23"/>
      </right>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23"/>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indexed="23"/>
      </bottom>
      <diagonal/>
    </border>
    <border>
      <left style="thin">
        <color theme="0" tint="-0.499984740745262"/>
      </left>
      <right style="thin">
        <color theme="0" tint="-0.499984740745262"/>
      </right>
      <top style="thin">
        <color theme="0" tint="-0.499984740745262"/>
      </top>
      <bottom style="thin">
        <color indexed="23"/>
      </bottom>
      <diagonal/>
    </border>
    <border>
      <left style="thin">
        <color theme="0" tint="-0.499984740745262"/>
      </left>
      <right style="thin">
        <color indexed="23"/>
      </right>
      <top style="thin">
        <color theme="0" tint="-0.499984740745262"/>
      </top>
      <bottom style="thin">
        <color indexed="23"/>
      </bottom>
      <diagonal/>
    </border>
    <border>
      <left style="medium">
        <color indexed="64"/>
      </left>
      <right style="thin">
        <color theme="1" tint="0.499984740745262"/>
      </right>
      <top style="thin">
        <color theme="1" tint="0.499984740745262"/>
      </top>
      <bottom style="thin">
        <color indexed="64"/>
      </bottom>
      <diagonal/>
    </border>
    <border>
      <left style="thin">
        <color theme="1" tint="0.499984740745262"/>
      </left>
      <right style="medium">
        <color indexed="64"/>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style="thin">
        <color theme="1"/>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7" fillId="0" borderId="0"/>
  </cellStyleXfs>
  <cellXfs count="537">
    <xf numFmtId="0" fontId="0" fillId="0" borderId="0" xfId="0"/>
    <xf numFmtId="0" fontId="6" fillId="3" borderId="2" xfId="0" applyFont="1" applyFill="1" applyBorder="1" applyAlignment="1" applyProtection="1">
      <alignment horizontal="center" textRotation="45" wrapText="1"/>
    </xf>
    <xf numFmtId="0" fontId="6" fillId="3" borderId="3" xfId="0" applyFont="1" applyFill="1" applyBorder="1" applyAlignment="1" applyProtection="1">
      <alignment horizontal="center" wrapText="1"/>
    </xf>
    <xf numFmtId="0" fontId="6" fillId="3" borderId="4" xfId="0" applyFont="1" applyFill="1" applyBorder="1" applyAlignment="1" applyProtection="1">
      <alignment horizontal="center" wrapText="1"/>
    </xf>
    <xf numFmtId="0" fontId="6" fillId="3" borderId="4" xfId="0" applyFont="1" applyFill="1" applyBorder="1" applyAlignment="1" applyProtection="1">
      <alignment horizontal="center" textRotation="90" wrapText="1"/>
    </xf>
    <xf numFmtId="0" fontId="6" fillId="3" borderId="5" xfId="0" applyFont="1" applyFill="1" applyBorder="1" applyAlignment="1" applyProtection="1">
      <alignment horizontal="center" textRotation="90" wrapText="1"/>
    </xf>
    <xf numFmtId="0" fontId="2" fillId="4" borderId="4" xfId="0" applyFont="1" applyFill="1" applyBorder="1" applyAlignment="1" applyProtection="1">
      <alignment horizontal="center" textRotation="90" wrapText="1"/>
    </xf>
    <xf numFmtId="0" fontId="18" fillId="3" borderId="4" xfId="0" applyFont="1" applyFill="1" applyBorder="1" applyAlignment="1" applyProtection="1">
      <alignment horizontal="center" textRotation="90" wrapText="1"/>
    </xf>
    <xf numFmtId="0" fontId="19" fillId="3" borderId="4" xfId="0" applyFont="1" applyFill="1" applyBorder="1" applyAlignment="1" applyProtection="1">
      <alignment horizontal="center" textRotation="90" wrapText="1"/>
    </xf>
    <xf numFmtId="0" fontId="2" fillId="4" borderId="4" xfId="0" applyFont="1" applyFill="1" applyBorder="1" applyAlignment="1" applyProtection="1">
      <alignment textRotation="90"/>
    </xf>
    <xf numFmtId="0" fontId="2" fillId="4" borderId="5" xfId="0" applyFont="1" applyFill="1" applyBorder="1" applyAlignment="1" applyProtection="1">
      <alignment textRotation="90"/>
    </xf>
    <xf numFmtId="0" fontId="2" fillId="4" borderId="5" xfId="0" applyFont="1" applyFill="1" applyBorder="1" applyAlignment="1" applyProtection="1">
      <alignment horizontal="center" textRotation="90" wrapText="1"/>
    </xf>
    <xf numFmtId="0" fontId="2" fillId="3" borderId="5" xfId="0" applyFont="1" applyFill="1" applyBorder="1" applyAlignment="1" applyProtection="1">
      <alignment textRotation="90"/>
    </xf>
    <xf numFmtId="0" fontId="2" fillId="3" borderId="2" xfId="0" applyFont="1" applyFill="1" applyBorder="1" applyAlignment="1" applyProtection="1">
      <alignment textRotation="90"/>
    </xf>
    <xf numFmtId="0" fontId="20" fillId="3" borderId="5" xfId="0" applyFont="1" applyFill="1" applyBorder="1" applyAlignment="1" applyProtection="1">
      <alignment textRotation="90"/>
    </xf>
    <xf numFmtId="0" fontId="14" fillId="3" borderId="5" xfId="0" applyFont="1" applyFill="1" applyBorder="1" applyAlignment="1" applyProtection="1">
      <alignment textRotation="90" wrapText="1"/>
    </xf>
    <xf numFmtId="0" fontId="6" fillId="3" borderId="4" xfId="0" applyFont="1" applyFill="1" applyBorder="1" applyAlignment="1" applyProtection="1">
      <alignment horizontal="center" textRotation="90"/>
    </xf>
    <xf numFmtId="0" fontId="2" fillId="3" borderId="0" xfId="0" applyFont="1" applyFill="1" applyAlignment="1" applyProtection="1">
      <alignment textRotation="90"/>
    </xf>
    <xf numFmtId="0" fontId="19" fillId="3" borderId="5" xfId="0" applyFont="1" applyFill="1" applyBorder="1" applyAlignment="1" applyProtection="1">
      <alignment textRotation="90"/>
    </xf>
    <xf numFmtId="0" fontId="19" fillId="3" borderId="6" xfId="0" applyFont="1" applyFill="1" applyBorder="1" applyAlignment="1" applyProtection="1">
      <alignment horizontal="center" textRotation="90" wrapText="1"/>
    </xf>
    <xf numFmtId="0" fontId="19" fillId="3" borderId="5" xfId="0" applyFont="1" applyFill="1" applyBorder="1" applyAlignment="1" applyProtection="1">
      <alignment textRotation="90" wrapText="1"/>
    </xf>
    <xf numFmtId="0" fontId="5" fillId="0" borderId="0" xfId="0" applyFont="1" applyProtection="1"/>
    <xf numFmtId="0" fontId="5" fillId="0" borderId="0" xfId="0" applyFont="1" applyFill="1" applyProtection="1"/>
    <xf numFmtId="0" fontId="2" fillId="3" borderId="0" xfId="0" applyFont="1" applyFill="1" applyProtection="1"/>
    <xf numFmtId="0" fontId="4" fillId="0" borderId="7" xfId="0" applyFont="1" applyFill="1" applyBorder="1" applyAlignment="1" applyProtection="1">
      <alignment horizontal="center"/>
    </xf>
    <xf numFmtId="0" fontId="12" fillId="3" borderId="0" xfId="0" applyFont="1" applyFill="1" applyBorder="1" applyAlignment="1" applyProtection="1">
      <alignment horizontal="center"/>
    </xf>
    <xf numFmtId="0" fontId="2" fillId="3" borderId="0" xfId="0" applyFont="1" applyFill="1" applyAlignment="1" applyProtection="1">
      <alignment horizontal="center"/>
    </xf>
    <xf numFmtId="0" fontId="2" fillId="5" borderId="8" xfId="0" applyFont="1" applyFill="1" applyBorder="1" applyAlignment="1" applyProtection="1">
      <alignment horizontal="center"/>
    </xf>
    <xf numFmtId="0" fontId="21" fillId="5" borderId="66" xfId="0" applyFont="1" applyFill="1" applyBorder="1" applyProtection="1"/>
    <xf numFmtId="0" fontId="21" fillId="6" borderId="9" xfId="0" applyFont="1" applyFill="1" applyBorder="1" applyProtection="1"/>
    <xf numFmtId="0" fontId="4" fillId="6" borderId="10" xfId="0" applyFont="1" applyFill="1" applyBorder="1" applyAlignment="1" applyProtection="1">
      <alignment horizontal="center"/>
    </xf>
    <xf numFmtId="0" fontId="4" fillId="6" borderId="11" xfId="0" applyFont="1" applyFill="1" applyBorder="1" applyAlignment="1" applyProtection="1">
      <alignment horizontal="center"/>
    </xf>
    <xf numFmtId="0" fontId="4" fillId="6" borderId="67" xfId="0" applyFont="1" applyFill="1" applyBorder="1" applyAlignment="1" applyProtection="1">
      <alignment horizontal="center"/>
    </xf>
    <xf numFmtId="0" fontId="4" fillId="6" borderId="13" xfId="0" applyFont="1" applyFill="1" applyBorder="1" applyAlignment="1" applyProtection="1">
      <alignment horizontal="center"/>
    </xf>
    <xf numFmtId="0" fontId="4" fillId="4" borderId="4" xfId="0" applyFont="1" applyFill="1" applyBorder="1" applyAlignment="1" applyProtection="1">
      <alignment horizontal="center"/>
    </xf>
    <xf numFmtId="0" fontId="4" fillId="6" borderId="14" xfId="0" applyFont="1" applyFill="1" applyBorder="1" applyAlignment="1" applyProtection="1">
      <alignment horizontal="center"/>
    </xf>
    <xf numFmtId="0" fontId="4" fillId="4" borderId="4" xfId="0" applyFont="1" applyFill="1" applyBorder="1" applyAlignment="1" applyProtection="1">
      <alignment horizontal="center" textRotation="45"/>
    </xf>
    <xf numFmtId="0" fontId="4" fillId="6" borderId="15" xfId="0" applyFont="1" applyFill="1" applyBorder="1" applyAlignment="1" applyProtection="1">
      <alignment horizontal="center" textRotation="45"/>
    </xf>
    <xf numFmtId="0" fontId="4" fillId="6" borderId="12" xfId="0" applyFont="1" applyFill="1" applyBorder="1" applyAlignment="1" applyProtection="1">
      <alignment horizontal="center" textRotation="45"/>
    </xf>
    <xf numFmtId="0" fontId="4" fillId="4" borderId="16" xfId="0" applyFont="1" applyFill="1" applyBorder="1" applyAlignment="1" applyProtection="1">
      <alignment horizontal="center" textRotation="45"/>
    </xf>
    <xf numFmtId="0" fontId="4" fillId="6" borderId="68" xfId="0" applyFont="1" applyFill="1" applyBorder="1" applyAlignment="1" applyProtection="1">
      <alignment horizontal="center"/>
    </xf>
    <xf numFmtId="0" fontId="4" fillId="6" borderId="69" xfId="0" applyFont="1" applyFill="1" applyBorder="1" applyAlignment="1" applyProtection="1">
      <alignment horizontal="center"/>
    </xf>
    <xf numFmtId="0" fontId="4" fillId="4" borderId="4" xfId="0" applyFont="1" applyFill="1" applyBorder="1" applyAlignment="1" applyProtection="1">
      <alignment textRotation="45"/>
    </xf>
    <xf numFmtId="0" fontId="4" fillId="6" borderId="15" xfId="0" applyFont="1" applyFill="1" applyBorder="1" applyAlignment="1" applyProtection="1">
      <alignment horizontal="center"/>
    </xf>
    <xf numFmtId="0" fontId="4" fillId="6" borderId="17" xfId="0" applyFont="1" applyFill="1" applyBorder="1" applyAlignment="1" applyProtection="1">
      <alignment horizontal="center"/>
    </xf>
    <xf numFmtId="0" fontId="5" fillId="6" borderId="0" xfId="0" applyFont="1" applyFill="1" applyAlignment="1" applyProtection="1">
      <alignment horizontal="center"/>
    </xf>
    <xf numFmtId="0" fontId="4" fillId="6" borderId="70" xfId="0" applyFont="1" applyFill="1" applyBorder="1" applyAlignment="1" applyProtection="1">
      <alignment horizontal="center"/>
    </xf>
    <xf numFmtId="0" fontId="4" fillId="6" borderId="71" xfId="0" applyFont="1" applyFill="1" applyBorder="1" applyAlignment="1" applyProtection="1">
      <alignment horizontal="center"/>
    </xf>
    <xf numFmtId="0" fontId="2" fillId="5" borderId="20" xfId="0" applyFont="1" applyFill="1" applyBorder="1" applyAlignment="1" applyProtection="1">
      <alignment horizontal="center"/>
    </xf>
    <xf numFmtId="0" fontId="21" fillId="5" borderId="21" xfId="0" applyFont="1" applyFill="1" applyBorder="1" applyProtection="1"/>
    <xf numFmtId="0" fontId="4" fillId="4" borderId="16" xfId="0" applyFont="1" applyFill="1" applyBorder="1" applyAlignment="1" applyProtection="1">
      <alignment horizontal="center"/>
    </xf>
    <xf numFmtId="0" fontId="4" fillId="6" borderId="10" xfId="0" applyFont="1" applyFill="1" applyBorder="1" applyAlignment="1" applyProtection="1">
      <alignment horizontal="center" textRotation="45"/>
    </xf>
    <xf numFmtId="0" fontId="4" fillId="6" borderId="11" xfId="0" applyFont="1" applyFill="1" applyBorder="1" applyAlignment="1" applyProtection="1">
      <alignment horizontal="center" textRotation="45"/>
    </xf>
    <xf numFmtId="0" fontId="4" fillId="6" borderId="22" xfId="0" applyFont="1" applyFill="1" applyBorder="1" applyAlignment="1" applyProtection="1">
      <alignment horizontal="center"/>
    </xf>
    <xf numFmtId="0" fontId="4" fillId="6" borderId="72" xfId="0" applyFont="1" applyFill="1" applyBorder="1" applyAlignment="1" applyProtection="1">
      <alignment horizontal="center"/>
    </xf>
    <xf numFmtId="0" fontId="4" fillId="6" borderId="73" xfId="0" applyFont="1" applyFill="1" applyBorder="1" applyAlignment="1" applyProtection="1">
      <alignment horizontal="center"/>
    </xf>
    <xf numFmtId="0" fontId="4" fillId="6" borderId="74" xfId="0" applyFont="1" applyFill="1" applyBorder="1" applyAlignment="1" applyProtection="1">
      <alignment horizontal="center"/>
    </xf>
    <xf numFmtId="0" fontId="4" fillId="4" borderId="16" xfId="0" applyFont="1" applyFill="1" applyBorder="1" applyAlignment="1" applyProtection="1">
      <alignment textRotation="45"/>
    </xf>
    <xf numFmtId="0" fontId="4" fillId="6" borderId="19" xfId="0" applyFont="1" applyFill="1" applyBorder="1" applyAlignment="1" applyProtection="1">
      <alignment horizontal="center"/>
    </xf>
    <xf numFmtId="0" fontId="4" fillId="5" borderId="73" xfId="0" applyFont="1" applyFill="1" applyBorder="1" applyAlignment="1" applyProtection="1">
      <alignment horizontal="center"/>
    </xf>
    <xf numFmtId="0" fontId="4" fillId="5" borderId="74" xfId="0" applyFont="1" applyFill="1" applyBorder="1" applyAlignment="1" applyProtection="1">
      <alignment horizontal="center"/>
    </xf>
    <xf numFmtId="0" fontId="4" fillId="6" borderId="75" xfId="0" applyFont="1" applyFill="1" applyBorder="1" applyAlignment="1" applyProtection="1">
      <alignment horizontal="center"/>
    </xf>
    <xf numFmtId="0" fontId="4" fillId="6" borderId="24" xfId="0" applyFont="1" applyFill="1" applyBorder="1" applyAlignment="1" applyProtection="1">
      <alignment horizontal="center"/>
    </xf>
    <xf numFmtId="0" fontId="4" fillId="6" borderId="1" xfId="0" applyFont="1" applyFill="1" applyBorder="1" applyAlignment="1" applyProtection="1">
      <alignment horizontal="center"/>
    </xf>
    <xf numFmtId="0" fontId="4" fillId="6" borderId="25" xfId="0" applyFont="1" applyFill="1" applyBorder="1" applyAlignment="1" applyProtection="1">
      <alignment horizontal="center"/>
    </xf>
    <xf numFmtId="0" fontId="4" fillId="6" borderId="24" xfId="0" applyFont="1" applyFill="1" applyBorder="1" applyAlignment="1" applyProtection="1">
      <alignment horizontal="center" textRotation="45"/>
    </xf>
    <xf numFmtId="0" fontId="4" fillId="6" borderId="1" xfId="0" applyFont="1" applyFill="1" applyBorder="1" applyAlignment="1" applyProtection="1">
      <alignment horizontal="center" textRotation="45"/>
    </xf>
    <xf numFmtId="0" fontId="5" fillId="6" borderId="72" xfId="0" applyFont="1" applyFill="1" applyBorder="1" applyAlignment="1" applyProtection="1">
      <alignment horizontal="center"/>
    </xf>
    <xf numFmtId="0" fontId="4" fillId="6" borderId="23" xfId="0" applyFont="1" applyFill="1" applyBorder="1" applyAlignment="1" applyProtection="1">
      <alignment horizontal="center"/>
    </xf>
    <xf numFmtId="0" fontId="21" fillId="5" borderId="26" xfId="0" applyFont="1" applyFill="1" applyBorder="1" applyProtection="1"/>
    <xf numFmtId="0" fontId="4" fillId="6" borderId="27" xfId="0" applyFont="1" applyFill="1" applyBorder="1" applyAlignment="1" applyProtection="1">
      <alignment horizontal="center"/>
    </xf>
    <xf numFmtId="0" fontId="4" fillId="6" borderId="76" xfId="0" applyFont="1" applyFill="1" applyBorder="1" applyAlignment="1" applyProtection="1">
      <alignment horizontal="center"/>
    </xf>
    <xf numFmtId="0" fontId="4" fillId="6" borderId="77" xfId="0" applyFont="1" applyFill="1" applyBorder="1" applyAlignment="1" applyProtection="1">
      <alignment horizontal="center"/>
    </xf>
    <xf numFmtId="0" fontId="5" fillId="6" borderId="25" xfId="0" applyFont="1" applyFill="1" applyBorder="1" applyAlignment="1" applyProtection="1">
      <alignment horizontal="center"/>
    </xf>
    <xf numFmtId="0" fontId="4" fillId="0" borderId="24" xfId="0" applyFont="1" applyBorder="1" applyAlignment="1" applyProtection="1">
      <alignment horizontal="center"/>
    </xf>
    <xf numFmtId="0" fontId="4" fillId="0" borderId="1" xfId="0" applyFont="1" applyBorder="1" applyAlignment="1" applyProtection="1">
      <alignment horizontal="center"/>
    </xf>
    <xf numFmtId="0" fontId="4" fillId="0" borderId="25" xfId="0" applyFont="1" applyBorder="1" applyAlignment="1" applyProtection="1">
      <alignment horizontal="center"/>
    </xf>
    <xf numFmtId="0" fontId="4" fillId="0" borderId="25" xfId="0" applyFont="1" applyFill="1" applyBorder="1" applyAlignment="1" applyProtection="1">
      <alignment horizontal="center"/>
    </xf>
    <xf numFmtId="0" fontId="4" fillId="0" borderId="1" xfId="0" applyFont="1" applyFill="1" applyBorder="1" applyAlignment="1" applyProtection="1">
      <alignment horizontal="center"/>
    </xf>
    <xf numFmtId="0" fontId="4" fillId="0" borderId="22" xfId="0" applyFont="1" applyBorder="1" applyAlignment="1" applyProtection="1">
      <alignment horizontal="center"/>
    </xf>
    <xf numFmtId="0" fontId="4" fillId="0" borderId="24" xfId="0" applyFont="1" applyBorder="1" applyAlignment="1" applyProtection="1">
      <alignment horizontal="center" textRotation="45"/>
    </xf>
    <xf numFmtId="0" fontId="4" fillId="0" borderId="1" xfId="0" applyFont="1" applyBorder="1" applyAlignment="1" applyProtection="1">
      <alignment horizontal="center" textRotation="45"/>
    </xf>
    <xf numFmtId="0" fontId="4" fillId="0" borderId="78" xfId="0" applyFont="1" applyBorder="1" applyAlignment="1" applyProtection="1">
      <alignment horizontal="center"/>
    </xf>
    <xf numFmtId="0" fontId="4" fillId="0" borderId="73" xfId="0" applyFont="1" applyBorder="1" applyAlignment="1" applyProtection="1">
      <alignment horizontal="center"/>
    </xf>
    <xf numFmtId="0" fontId="4" fillId="0" borderId="74" xfId="0" applyFont="1" applyBorder="1" applyAlignment="1" applyProtection="1">
      <alignment horizontal="center"/>
    </xf>
    <xf numFmtId="0" fontId="5" fillId="0" borderId="0" xfId="0" applyFont="1" applyAlignment="1" applyProtection="1">
      <alignment horizontal="center"/>
    </xf>
    <xf numFmtId="0" fontId="4" fillId="0" borderId="79" xfId="0" applyFont="1" applyBorder="1" applyAlignment="1" applyProtection="1">
      <alignment horizontal="center"/>
    </xf>
    <xf numFmtId="0" fontId="4" fillId="0" borderId="75" xfId="0" applyFont="1" applyFill="1" applyBorder="1" applyAlignment="1" applyProtection="1">
      <alignment horizontal="center"/>
    </xf>
    <xf numFmtId="0" fontId="4" fillId="0" borderId="74" xfId="0" applyFont="1" applyFill="1" applyBorder="1" applyAlignment="1" applyProtection="1">
      <alignment horizontal="center"/>
    </xf>
    <xf numFmtId="0" fontId="4" fillId="0" borderId="14" xfId="0" applyFont="1" applyBorder="1" applyAlignment="1" applyProtection="1">
      <alignment horizontal="center"/>
    </xf>
    <xf numFmtId="0" fontId="4" fillId="0" borderId="80" xfId="0" applyFont="1" applyBorder="1" applyAlignment="1" applyProtection="1">
      <alignment horizontal="center"/>
    </xf>
    <xf numFmtId="0" fontId="4" fillId="0" borderId="79" xfId="0" applyFont="1" applyFill="1" applyBorder="1" applyAlignment="1" applyProtection="1">
      <alignment horizontal="center"/>
    </xf>
    <xf numFmtId="0" fontId="4" fillId="0" borderId="24" xfId="0" applyFont="1" applyFill="1" applyBorder="1" applyAlignment="1" applyProtection="1">
      <alignment horizontal="center"/>
    </xf>
    <xf numFmtId="0" fontId="4" fillId="0" borderId="22" xfId="0" applyFont="1" applyFill="1" applyBorder="1" applyAlignment="1" applyProtection="1">
      <alignment horizontal="center"/>
    </xf>
    <xf numFmtId="0" fontId="4" fillId="0" borderId="24" xfId="0" applyFont="1" applyFill="1" applyBorder="1" applyAlignment="1" applyProtection="1">
      <alignment horizontal="center" textRotation="45"/>
    </xf>
    <xf numFmtId="0" fontId="4" fillId="0" borderId="1" xfId="0" applyFont="1" applyFill="1" applyBorder="1" applyAlignment="1" applyProtection="1">
      <alignment horizontal="center" textRotation="45"/>
    </xf>
    <xf numFmtId="0" fontId="4" fillId="0" borderId="73" xfId="0" applyFont="1" applyFill="1" applyBorder="1" applyAlignment="1" applyProtection="1">
      <alignment horizontal="center"/>
    </xf>
    <xf numFmtId="0" fontId="5" fillId="0" borderId="0" xfId="0" applyFont="1" applyFill="1" applyAlignment="1" applyProtection="1">
      <alignment horizontal="center"/>
    </xf>
    <xf numFmtId="0" fontId="4" fillId="5" borderId="79" xfId="0" applyFont="1" applyFill="1" applyBorder="1" applyAlignment="1" applyProtection="1">
      <alignment horizontal="center"/>
    </xf>
    <xf numFmtId="46" fontId="4" fillId="0" borderId="1" xfId="0" applyNumberFormat="1" applyFont="1" applyFill="1" applyBorder="1" applyAlignment="1" applyProtection="1">
      <alignment horizontal="center"/>
    </xf>
    <xf numFmtId="0" fontId="4" fillId="4" borderId="81" xfId="0" applyFont="1" applyFill="1" applyBorder="1" applyAlignment="1" applyProtection="1">
      <alignment horizontal="center"/>
    </xf>
    <xf numFmtId="0" fontId="4" fillId="6" borderId="79" xfId="0" applyFont="1" applyFill="1" applyBorder="1" applyAlignment="1" applyProtection="1">
      <alignment horizontal="center"/>
    </xf>
    <xf numFmtId="0" fontId="4" fillId="7" borderId="16" xfId="0" applyFont="1" applyFill="1" applyBorder="1" applyAlignment="1" applyProtection="1">
      <alignment horizontal="center"/>
    </xf>
    <xf numFmtId="0" fontId="4" fillId="7" borderId="16" xfId="0" applyFont="1" applyFill="1" applyBorder="1" applyAlignment="1" applyProtection="1">
      <alignment horizontal="center" textRotation="45"/>
    </xf>
    <xf numFmtId="0" fontId="4" fillId="7" borderId="16" xfId="0" applyFont="1" applyFill="1" applyBorder="1" applyAlignment="1" applyProtection="1">
      <alignment textRotation="45"/>
    </xf>
    <xf numFmtId="0" fontId="7" fillId="0" borderId="0" xfId="0" applyFont="1" applyProtection="1"/>
    <xf numFmtId="0" fontId="4" fillId="0" borderId="82" xfId="0" applyFont="1" applyBorder="1" applyAlignment="1" applyProtection="1">
      <alignment horizontal="center"/>
    </xf>
    <xf numFmtId="0" fontId="4" fillId="0" borderId="82" xfId="0" applyFont="1" applyFill="1" applyBorder="1" applyAlignment="1" applyProtection="1">
      <alignment horizontal="center"/>
    </xf>
    <xf numFmtId="0" fontId="4" fillId="6" borderId="82" xfId="0" applyFont="1" applyFill="1" applyBorder="1" applyAlignment="1" applyProtection="1">
      <alignment horizontal="center"/>
    </xf>
    <xf numFmtId="0" fontId="6" fillId="4" borderId="16" xfId="0" applyFont="1" applyFill="1" applyBorder="1" applyAlignment="1" applyProtection="1">
      <alignment horizontal="center"/>
    </xf>
    <xf numFmtId="0" fontId="6" fillId="4" borderId="16" xfId="0" applyFont="1" applyFill="1" applyBorder="1" applyAlignment="1" applyProtection="1">
      <alignment horizontal="center" textRotation="45"/>
    </xf>
    <xf numFmtId="0" fontId="6" fillId="0" borderId="73" xfId="0" applyFont="1" applyBorder="1" applyAlignment="1" applyProtection="1">
      <alignment horizontal="center"/>
    </xf>
    <xf numFmtId="0" fontId="6" fillId="0" borderId="83" xfId="0" applyFont="1" applyBorder="1" applyAlignment="1" applyProtection="1">
      <alignment horizontal="center"/>
    </xf>
    <xf numFmtId="0" fontId="6" fillId="4" borderId="81" xfId="0" applyFont="1" applyFill="1" applyBorder="1" applyAlignment="1" applyProtection="1">
      <alignment horizontal="center"/>
    </xf>
    <xf numFmtId="0" fontId="4" fillId="0" borderId="84" xfId="0" applyFont="1" applyBorder="1" applyAlignment="1" applyProtection="1">
      <alignment horizontal="center"/>
    </xf>
    <xf numFmtId="0" fontId="5" fillId="5" borderId="0" xfId="0" applyFont="1" applyFill="1" applyProtection="1"/>
    <xf numFmtId="0" fontId="11" fillId="4" borderId="81" xfId="0" applyFont="1" applyFill="1" applyBorder="1" applyAlignment="1" applyProtection="1">
      <alignment textRotation="45"/>
    </xf>
    <xf numFmtId="0" fontId="6" fillId="0" borderId="73" xfId="0" applyFont="1" applyFill="1" applyBorder="1" applyAlignment="1" applyProtection="1">
      <alignment horizontal="center"/>
    </xf>
    <xf numFmtId="0" fontId="6" fillId="0" borderId="83" xfId="0" applyFont="1" applyFill="1" applyBorder="1" applyAlignment="1" applyProtection="1">
      <alignment horizontal="center"/>
    </xf>
    <xf numFmtId="0" fontId="6" fillId="4" borderId="81" xfId="0" applyFont="1" applyFill="1" applyBorder="1" applyAlignment="1" applyProtection="1">
      <alignment textRotation="45"/>
    </xf>
    <xf numFmtId="0" fontId="5" fillId="0" borderId="74" xfId="0" applyFont="1" applyBorder="1" applyAlignment="1" applyProtection="1">
      <alignment horizontal="center"/>
    </xf>
    <xf numFmtId="0" fontId="4" fillId="0" borderId="28" xfId="0" applyFont="1" applyBorder="1" applyAlignment="1" applyProtection="1">
      <alignment horizontal="center"/>
    </xf>
    <xf numFmtId="0" fontId="4" fillId="0" borderId="27" xfId="0" applyFont="1" applyBorder="1" applyAlignment="1" applyProtection="1">
      <alignment horizontal="center"/>
    </xf>
    <xf numFmtId="0" fontId="4" fillId="0" borderId="29" xfId="0" applyFont="1" applyBorder="1" applyAlignment="1" applyProtection="1">
      <alignment horizontal="center"/>
    </xf>
    <xf numFmtId="0" fontId="4" fillId="0" borderId="29" xfId="0" applyFont="1" applyFill="1" applyBorder="1" applyAlignment="1" applyProtection="1">
      <alignment horizontal="center"/>
    </xf>
    <xf numFmtId="0" fontId="4" fillId="0" borderId="27" xfId="0" applyFont="1" applyFill="1" applyBorder="1" applyAlignment="1" applyProtection="1">
      <alignment horizontal="center"/>
    </xf>
    <xf numFmtId="0" fontId="4" fillId="0" borderId="30" xfId="0" applyFont="1" applyBorder="1" applyAlignment="1" applyProtection="1">
      <alignment horizontal="center"/>
    </xf>
    <xf numFmtId="0" fontId="4" fillId="0" borderId="85" xfId="0" applyFont="1" applyBorder="1" applyAlignment="1" applyProtection="1">
      <alignment horizontal="center"/>
    </xf>
    <xf numFmtId="0" fontId="4" fillId="0" borderId="86" xfId="0" applyFont="1" applyBorder="1" applyAlignment="1" applyProtection="1">
      <alignment horizontal="center"/>
    </xf>
    <xf numFmtId="0" fontId="4" fillId="0" borderId="87" xfId="0" applyFont="1" applyBorder="1" applyAlignment="1" applyProtection="1">
      <alignment horizontal="center"/>
    </xf>
    <xf numFmtId="0" fontId="4" fillId="0" borderId="76" xfId="0" applyFont="1" applyBorder="1" applyAlignment="1" applyProtection="1">
      <alignment horizontal="center"/>
    </xf>
    <xf numFmtId="0" fontId="4" fillId="0" borderId="88" xfId="0" applyFont="1" applyBorder="1" applyAlignment="1" applyProtection="1">
      <alignment horizontal="center"/>
    </xf>
    <xf numFmtId="0" fontId="4" fillId="0" borderId="89" xfId="0" applyFont="1" applyFill="1" applyBorder="1" applyAlignment="1" applyProtection="1">
      <alignment horizontal="center"/>
    </xf>
    <xf numFmtId="0" fontId="4" fillId="0" borderId="90" xfId="0" applyFont="1" applyFill="1" applyBorder="1" applyAlignment="1" applyProtection="1">
      <alignment horizontal="center"/>
    </xf>
    <xf numFmtId="0" fontId="4" fillId="0" borderId="77" xfId="0" applyFont="1" applyFill="1" applyBorder="1" applyAlignment="1" applyProtection="1">
      <alignment horizontal="center"/>
    </xf>
    <xf numFmtId="0" fontId="4" fillId="0" borderId="91" xfId="0" applyFont="1" applyFill="1" applyBorder="1" applyAlignment="1" applyProtection="1">
      <alignment horizontal="center"/>
    </xf>
    <xf numFmtId="0" fontId="4" fillId="0" borderId="92" xfId="0" applyFont="1" applyFill="1" applyBorder="1" applyAlignment="1" applyProtection="1">
      <alignment horizontal="center"/>
    </xf>
    <xf numFmtId="0" fontId="4" fillId="0" borderId="88" xfId="0" applyFont="1" applyFill="1" applyBorder="1" applyAlignment="1" applyProtection="1">
      <alignment horizontal="center"/>
    </xf>
    <xf numFmtId="0" fontId="4" fillId="0" borderId="93" xfId="0" applyFont="1" applyBorder="1" applyAlignment="1" applyProtection="1">
      <alignment horizontal="center"/>
    </xf>
    <xf numFmtId="0" fontId="4" fillId="0" borderId="94" xfId="0" applyFont="1" applyBorder="1" applyAlignment="1" applyProtection="1">
      <alignment horizontal="center"/>
    </xf>
    <xf numFmtId="0" fontId="4" fillId="0" borderId="87" xfId="0" applyFont="1" applyBorder="1" applyAlignment="1" applyProtection="1">
      <alignment horizontal="center" textRotation="45"/>
    </xf>
    <xf numFmtId="0" fontId="4" fillId="0" borderId="76" xfId="0" applyFont="1" applyBorder="1" applyAlignment="1" applyProtection="1">
      <alignment horizontal="center" textRotation="45"/>
    </xf>
    <xf numFmtId="0" fontId="4" fillId="0" borderId="95" xfId="0" applyFont="1" applyBorder="1" applyAlignment="1" applyProtection="1">
      <alignment horizontal="center"/>
    </xf>
    <xf numFmtId="0" fontId="4" fillId="0" borderId="96" xfId="0" applyFont="1" applyBorder="1" applyAlignment="1" applyProtection="1">
      <alignment horizontal="center"/>
    </xf>
    <xf numFmtId="0" fontId="4" fillId="0" borderId="10" xfId="0" applyFont="1" applyBorder="1" applyAlignment="1" applyProtection="1">
      <alignment horizontal="center"/>
    </xf>
    <xf numFmtId="0" fontId="4" fillId="0" borderId="11" xfId="0" applyFont="1" applyBorder="1" applyAlignment="1" applyProtection="1">
      <alignment horizontal="center"/>
    </xf>
    <xf numFmtId="0" fontId="4" fillId="0" borderId="13" xfId="0" applyFont="1" applyBorder="1" applyAlignment="1" applyProtection="1">
      <alignment horizontal="center"/>
    </xf>
    <xf numFmtId="0" fontId="4" fillId="0" borderId="97" xfId="0" applyFont="1" applyFill="1" applyBorder="1" applyAlignment="1" applyProtection="1">
      <alignment horizontal="center"/>
    </xf>
    <xf numFmtId="0" fontId="4" fillId="0" borderId="98" xfId="0" applyFont="1" applyFill="1" applyBorder="1" applyAlignment="1" applyProtection="1">
      <alignment horizontal="center"/>
    </xf>
    <xf numFmtId="0" fontId="4" fillId="0" borderId="99" xfId="0" applyFont="1" applyFill="1" applyBorder="1" applyAlignment="1" applyProtection="1">
      <alignment horizontal="center"/>
    </xf>
    <xf numFmtId="0" fontId="4" fillId="0" borderId="13" xfId="0" applyFont="1" applyFill="1" applyBorder="1" applyAlignment="1" applyProtection="1">
      <alignment horizontal="center"/>
    </xf>
    <xf numFmtId="0" fontId="4" fillId="0" borderId="10" xfId="0" applyFont="1" applyBorder="1" applyAlignment="1" applyProtection="1">
      <alignment horizontal="center" textRotation="45"/>
    </xf>
    <xf numFmtId="0" fontId="4" fillId="0" borderId="11" xfId="0" applyFont="1" applyBorder="1" applyAlignment="1" applyProtection="1">
      <alignment horizontal="center" textRotation="45"/>
    </xf>
    <xf numFmtId="0" fontId="6" fillId="0" borderId="82" xfId="0" applyFont="1" applyBorder="1" applyAlignment="1" applyProtection="1">
      <alignment horizontal="center"/>
    </xf>
    <xf numFmtId="0" fontId="6" fillId="4" borderId="16" xfId="0" applyFont="1" applyFill="1" applyBorder="1" applyAlignment="1" applyProtection="1">
      <alignment textRotation="45"/>
    </xf>
    <xf numFmtId="0" fontId="4" fillId="0" borderId="31" xfId="0" applyFont="1" applyBorder="1" applyAlignment="1" applyProtection="1">
      <alignment horizontal="center"/>
    </xf>
    <xf numFmtId="0" fontId="4" fillId="0" borderId="100" xfId="0" applyFont="1" applyBorder="1" applyAlignment="1" applyProtection="1">
      <alignment horizontal="center"/>
    </xf>
    <xf numFmtId="0" fontId="6" fillId="0" borderId="74" xfId="0" applyFont="1" applyBorder="1" applyAlignment="1" applyProtection="1">
      <alignment horizontal="center"/>
    </xf>
    <xf numFmtId="0" fontId="6" fillId="4" borderId="33" xfId="0" applyFont="1" applyFill="1" applyBorder="1" applyAlignment="1" applyProtection="1">
      <alignment textRotation="45"/>
    </xf>
    <xf numFmtId="0" fontId="4" fillId="0" borderId="101" xfId="0" applyFont="1" applyBorder="1" applyAlignment="1" applyProtection="1">
      <alignment horizontal="center"/>
    </xf>
    <xf numFmtId="0" fontId="2" fillId="5" borderId="21" xfId="0" applyFont="1" applyFill="1" applyBorder="1" applyAlignment="1" applyProtection="1">
      <alignment horizontal="center"/>
    </xf>
    <xf numFmtId="0" fontId="4" fillId="0" borderId="102" xfId="0" applyFont="1" applyBorder="1" applyAlignment="1" applyProtection="1">
      <alignment horizontal="center"/>
    </xf>
    <xf numFmtId="0" fontId="4" fillId="0" borderId="30" xfId="0" applyFont="1" applyFill="1" applyBorder="1" applyAlignment="1" applyProtection="1">
      <alignment horizontal="center"/>
    </xf>
    <xf numFmtId="0" fontId="4" fillId="0" borderId="103" xfId="0" applyFont="1" applyFill="1" applyBorder="1" applyAlignment="1" applyProtection="1">
      <alignment horizontal="center"/>
    </xf>
    <xf numFmtId="0" fontId="4" fillId="0" borderId="104" xfId="0" applyFont="1" applyFill="1" applyBorder="1" applyAlignment="1" applyProtection="1">
      <alignment horizontal="center"/>
    </xf>
    <xf numFmtId="0" fontId="4" fillId="0" borderId="105" xfId="0" applyFont="1" applyFill="1" applyBorder="1" applyAlignment="1" applyProtection="1">
      <alignment horizontal="center"/>
    </xf>
    <xf numFmtId="0" fontId="4" fillId="0" borderId="105" xfId="0" applyFont="1" applyBorder="1" applyAlignment="1" applyProtection="1">
      <alignment horizontal="center"/>
    </xf>
    <xf numFmtId="0" fontId="4" fillId="0" borderId="104" xfId="0" applyFont="1" applyBorder="1" applyAlignment="1" applyProtection="1">
      <alignment horizontal="center" textRotation="45"/>
    </xf>
    <xf numFmtId="0" fontId="4" fillId="0" borderId="102" xfId="0" applyFont="1" applyBorder="1" applyAlignment="1" applyProtection="1">
      <alignment horizontal="center" textRotation="45"/>
    </xf>
    <xf numFmtId="0" fontId="4" fillId="0" borderId="106" xfId="0" applyFont="1" applyBorder="1" applyAlignment="1" applyProtection="1">
      <alignment horizontal="center"/>
    </xf>
    <xf numFmtId="0" fontId="4" fillId="0" borderId="107" xfId="0" applyFont="1" applyBorder="1" applyAlignment="1" applyProtection="1">
      <alignment horizontal="center"/>
    </xf>
    <xf numFmtId="0" fontId="4" fillId="0" borderId="108" xfId="0" applyFont="1" applyFill="1" applyBorder="1" applyAlignment="1" applyProtection="1">
      <alignment horizontal="center"/>
    </xf>
    <xf numFmtId="0" fontId="4" fillId="0" borderId="109" xfId="0" applyFont="1" applyFill="1" applyBorder="1" applyAlignment="1" applyProtection="1">
      <alignment horizontal="center"/>
    </xf>
    <xf numFmtId="0" fontId="4" fillId="0" borderId="34" xfId="0" applyFont="1" applyFill="1" applyBorder="1" applyAlignment="1" applyProtection="1">
      <alignment horizontal="center"/>
    </xf>
    <xf numFmtId="0" fontId="4" fillId="0" borderId="18" xfId="0" applyFont="1" applyBorder="1" applyAlignment="1" applyProtection="1">
      <alignment horizontal="center"/>
    </xf>
    <xf numFmtId="0" fontId="4" fillId="0" borderId="110" xfId="0" applyFont="1" applyBorder="1" applyAlignment="1" applyProtection="1">
      <alignment horizontal="center"/>
    </xf>
    <xf numFmtId="0" fontId="4" fillId="0" borderId="77" xfId="0" applyFont="1" applyBorder="1" applyAlignment="1" applyProtection="1">
      <alignment horizontal="center"/>
    </xf>
    <xf numFmtId="0" fontId="4" fillId="0" borderId="0" xfId="0" applyFont="1" applyBorder="1" applyAlignment="1" applyProtection="1">
      <alignment horizontal="center"/>
    </xf>
    <xf numFmtId="0" fontId="2" fillId="5" borderId="21" xfId="0" applyFont="1" applyFill="1" applyBorder="1" applyAlignment="1" applyProtection="1">
      <alignment horizontal="left"/>
    </xf>
    <xf numFmtId="0" fontId="21" fillId="6" borderId="35" xfId="0" applyFont="1" applyFill="1" applyBorder="1" applyProtection="1"/>
    <xf numFmtId="0" fontId="4" fillId="0" borderId="111" xfId="0" applyFont="1" applyFill="1" applyBorder="1" applyAlignment="1" applyProtection="1">
      <alignment horizontal="center"/>
    </xf>
    <xf numFmtId="0" fontId="4" fillId="0" borderId="32" xfId="0" applyFont="1" applyFill="1" applyBorder="1" applyAlignment="1" applyProtection="1">
      <alignment horizontal="center"/>
    </xf>
    <xf numFmtId="0" fontId="4" fillId="0" borderId="111" xfId="0" applyFont="1" applyBorder="1" applyAlignment="1" applyProtection="1">
      <alignment horizontal="center"/>
    </xf>
    <xf numFmtId="0" fontId="6" fillId="0" borderId="112" xfId="0" applyFont="1" applyBorder="1" applyAlignment="1" applyProtection="1">
      <alignment horizontal="center"/>
    </xf>
    <xf numFmtId="0" fontId="6" fillId="0" borderId="107" xfId="0" applyFont="1" applyBorder="1" applyAlignment="1" applyProtection="1">
      <alignment horizontal="center"/>
    </xf>
    <xf numFmtId="0" fontId="4" fillId="0" borderId="113" xfId="0" applyFont="1" applyBorder="1" applyAlignment="1" applyProtection="1">
      <alignment horizontal="center"/>
    </xf>
    <xf numFmtId="0" fontId="4" fillId="0" borderId="114" xfId="0" applyFont="1" applyBorder="1" applyAlignment="1" applyProtection="1">
      <alignment horizontal="center"/>
    </xf>
    <xf numFmtId="0" fontId="4" fillId="0" borderId="107" xfId="0" applyFont="1" applyFill="1" applyBorder="1" applyAlignment="1" applyProtection="1">
      <alignment horizontal="center"/>
    </xf>
    <xf numFmtId="0" fontId="2" fillId="6" borderId="0" xfId="0" applyFont="1" applyFill="1" applyBorder="1" applyAlignment="1" applyProtection="1">
      <alignment horizontal="center"/>
    </xf>
    <xf numFmtId="0" fontId="22" fillId="6" borderId="0" xfId="0" applyFont="1" applyFill="1" applyBorder="1" applyAlignment="1" applyProtection="1"/>
    <xf numFmtId="0" fontId="23" fillId="6" borderId="0" xfId="0" applyFont="1" applyFill="1" applyBorder="1" applyAlignment="1" applyProtection="1">
      <alignment horizontal="right"/>
    </xf>
    <xf numFmtId="0" fontId="24" fillId="5" borderId="36" xfId="0" applyFont="1" applyFill="1" applyBorder="1" applyAlignment="1" applyProtection="1">
      <alignment horizontal="center"/>
    </xf>
    <xf numFmtId="0" fontId="15" fillId="5" borderId="37" xfId="0" applyFont="1" applyFill="1" applyBorder="1" applyAlignment="1" applyProtection="1">
      <alignment horizontal="center"/>
    </xf>
    <xf numFmtId="0" fontId="15" fillId="5" borderId="38" xfId="0" applyFont="1" applyFill="1" applyBorder="1" applyAlignment="1" applyProtection="1">
      <alignment horizontal="center"/>
    </xf>
    <xf numFmtId="0" fontId="25" fillId="4" borderId="16" xfId="0" applyFont="1" applyFill="1" applyBorder="1" applyAlignment="1" applyProtection="1">
      <alignment horizontal="center"/>
    </xf>
    <xf numFmtId="0" fontId="15" fillId="5" borderId="39" xfId="0" applyFont="1" applyFill="1" applyBorder="1" applyAlignment="1" applyProtection="1">
      <alignment horizontal="center"/>
    </xf>
    <xf numFmtId="0" fontId="15" fillId="4" borderId="16" xfId="0" applyFont="1" applyFill="1" applyBorder="1" applyAlignment="1" applyProtection="1">
      <alignment horizontal="center"/>
    </xf>
    <xf numFmtId="0" fontId="15" fillId="5" borderId="40" xfId="0" applyFont="1" applyFill="1" applyBorder="1" applyAlignment="1" applyProtection="1">
      <alignment horizontal="center"/>
    </xf>
    <xf numFmtId="0" fontId="15" fillId="5" borderId="21" xfId="0" applyFont="1" applyFill="1" applyBorder="1" applyAlignment="1" applyProtection="1">
      <alignment horizontal="center"/>
    </xf>
    <xf numFmtId="0" fontId="15" fillId="5" borderId="41" xfId="0" applyFont="1" applyFill="1" applyBorder="1" applyAlignment="1" applyProtection="1">
      <alignment horizontal="center"/>
    </xf>
    <xf numFmtId="0" fontId="15" fillId="4" borderId="16" xfId="0" applyFont="1" applyFill="1" applyBorder="1" applyAlignment="1" applyProtection="1">
      <alignment horizontal="center" textRotation="45"/>
    </xf>
    <xf numFmtId="0" fontId="15" fillId="5" borderId="28" xfId="0" applyFont="1" applyFill="1" applyBorder="1" applyAlignment="1" applyProtection="1">
      <alignment horizontal="center"/>
    </xf>
    <xf numFmtId="0" fontId="15" fillId="5" borderId="27" xfId="0" applyFont="1" applyFill="1" applyBorder="1" applyAlignment="1" applyProtection="1">
      <alignment horizontal="center"/>
    </xf>
    <xf numFmtId="0" fontId="15" fillId="5" borderId="35" xfId="0" applyFont="1" applyFill="1" applyBorder="1" applyAlignment="1" applyProtection="1">
      <alignment horizontal="center"/>
    </xf>
    <xf numFmtId="0" fontId="15" fillId="5" borderId="42" xfId="0" applyFont="1" applyFill="1" applyBorder="1" applyAlignment="1" applyProtection="1">
      <alignment horizontal="center"/>
    </xf>
    <xf numFmtId="0" fontId="15" fillId="4" borderId="0" xfId="0" applyFont="1" applyFill="1" applyBorder="1" applyAlignment="1" applyProtection="1">
      <alignment textRotation="45"/>
    </xf>
    <xf numFmtId="0" fontId="15" fillId="8" borderId="20" xfId="0" applyFont="1" applyFill="1" applyBorder="1" applyAlignment="1" applyProtection="1"/>
    <xf numFmtId="0" fontId="7" fillId="8" borderId="0" xfId="0" applyFont="1" applyFill="1" applyProtection="1"/>
    <xf numFmtId="0" fontId="5" fillId="8" borderId="0" xfId="0" applyFont="1" applyFill="1" applyProtection="1"/>
    <xf numFmtId="0" fontId="15" fillId="8" borderId="42" xfId="0" applyFont="1" applyFill="1" applyBorder="1" applyAlignment="1" applyProtection="1">
      <alignment horizontal="center"/>
    </xf>
    <xf numFmtId="0" fontId="15" fillId="5" borderId="20" xfId="0" applyFont="1" applyFill="1" applyBorder="1" applyAlignment="1" applyProtection="1">
      <alignment horizontal="center"/>
    </xf>
    <xf numFmtId="0" fontId="22" fillId="6" borderId="0" xfId="0" applyFont="1" applyFill="1" applyBorder="1" applyAlignment="1" applyProtection="1">
      <alignment horizontal="left"/>
    </xf>
    <xf numFmtId="0" fontId="26" fillId="6" borderId="0" xfId="0" applyFont="1" applyFill="1" applyBorder="1" applyAlignment="1" applyProtection="1">
      <alignment horizontal="right"/>
    </xf>
    <xf numFmtId="0" fontId="15" fillId="8" borderId="21" xfId="0" applyFont="1" applyFill="1" applyBorder="1" applyAlignment="1" applyProtection="1">
      <alignment horizontal="center"/>
    </xf>
    <xf numFmtId="0" fontId="15" fillId="8" borderId="43" xfId="0" applyFont="1" applyFill="1" applyBorder="1" applyAlignment="1" applyProtection="1">
      <alignment horizontal="center"/>
    </xf>
    <xf numFmtId="0" fontId="25" fillId="4" borderId="44" xfId="0" applyFont="1" applyFill="1" applyBorder="1" applyAlignment="1" applyProtection="1">
      <alignment horizontal="center"/>
    </xf>
    <xf numFmtId="0" fontId="15" fillId="8" borderId="35" xfId="0" applyFont="1" applyFill="1" applyBorder="1" applyAlignment="1" applyProtection="1">
      <alignment horizontal="center"/>
    </xf>
    <xf numFmtId="0" fontId="15" fillId="4" borderId="44" xfId="0" applyFont="1" applyFill="1" applyBorder="1" applyAlignment="1" applyProtection="1">
      <alignment horizontal="center"/>
    </xf>
    <xf numFmtId="0" fontId="15" fillId="2" borderId="45" xfId="0" applyFont="1" applyFill="1" applyBorder="1" applyAlignment="1" applyProtection="1">
      <alignment horizontal="center"/>
    </xf>
    <xf numFmtId="0" fontId="15" fillId="2" borderId="46" xfId="0" applyFont="1" applyFill="1" applyBorder="1" applyAlignment="1" applyProtection="1">
      <alignment horizontal="center"/>
    </xf>
    <xf numFmtId="0" fontId="15" fillId="4" borderId="47" xfId="0" applyFont="1" applyFill="1" applyBorder="1" applyAlignment="1" applyProtection="1">
      <alignment textRotation="45"/>
    </xf>
    <xf numFmtId="0" fontId="7" fillId="0" borderId="47" xfId="0" applyFont="1" applyFill="1" applyBorder="1" applyProtection="1"/>
    <xf numFmtId="0" fontId="5" fillId="0" borderId="47" xfId="0" applyFont="1" applyFill="1" applyBorder="1" applyProtection="1"/>
    <xf numFmtId="0" fontId="9" fillId="9" borderId="43" xfId="0" applyFont="1" applyFill="1" applyBorder="1" applyAlignment="1" applyProtection="1">
      <alignment horizontal="center"/>
    </xf>
    <xf numFmtId="0" fontId="9" fillId="9" borderId="38" xfId="0" applyFont="1" applyFill="1" applyBorder="1" applyAlignment="1" applyProtection="1">
      <alignment horizontal="center"/>
    </xf>
    <xf numFmtId="0" fontId="9" fillId="6" borderId="0" xfId="0" applyFont="1" applyFill="1" applyBorder="1" applyAlignment="1" applyProtection="1">
      <alignment horizontal="center"/>
    </xf>
    <xf numFmtId="0" fontId="2" fillId="6" borderId="0" xfId="0" applyFont="1" applyFill="1" applyBorder="1" applyAlignment="1" applyProtection="1">
      <alignment textRotation="45"/>
    </xf>
    <xf numFmtId="0" fontId="7" fillId="6" borderId="0" xfId="0" applyFont="1" applyFill="1" applyBorder="1" applyProtection="1"/>
    <xf numFmtId="0" fontId="5" fillId="6" borderId="0" xfId="0" applyFont="1" applyFill="1" applyBorder="1" applyProtection="1"/>
    <xf numFmtId="0" fontId="7" fillId="6" borderId="0" xfId="0" applyFont="1" applyFill="1" applyBorder="1" applyAlignment="1" applyProtection="1">
      <alignment horizontal="center"/>
    </xf>
    <xf numFmtId="0" fontId="0" fillId="0" borderId="0" xfId="0" applyProtection="1"/>
    <xf numFmtId="0" fontId="5" fillId="0" borderId="0" xfId="0" applyFont="1" applyAlignment="1" applyProtection="1">
      <alignment textRotation="45"/>
    </xf>
    <xf numFmtId="0" fontId="4" fillId="6" borderId="21" xfId="0" applyFont="1" applyFill="1" applyBorder="1" applyAlignment="1" applyProtection="1">
      <alignment horizontal="center"/>
    </xf>
    <xf numFmtId="0" fontId="4" fillId="6" borderId="0" xfId="0" applyFont="1" applyFill="1" applyBorder="1" applyAlignment="1" applyProtection="1">
      <alignment horizontal="center"/>
    </xf>
    <xf numFmtId="0" fontId="4" fillId="0" borderId="43" xfId="0" applyFont="1" applyBorder="1" applyAlignment="1" applyProtection="1"/>
    <xf numFmtId="0" fontId="4" fillId="0" borderId="48" xfId="0" applyFont="1" applyBorder="1" applyAlignment="1" applyProtection="1"/>
    <xf numFmtId="0" fontId="5" fillId="0" borderId="48" xfId="0" applyFont="1" applyBorder="1" applyAlignment="1" applyProtection="1"/>
    <xf numFmtId="0" fontId="4" fillId="6" borderId="115" xfId="0" applyFont="1" applyFill="1" applyBorder="1" applyAlignment="1" applyProtection="1">
      <alignment horizontal="center"/>
    </xf>
    <xf numFmtId="0" fontId="9" fillId="6" borderId="48" xfId="0" applyFont="1" applyFill="1" applyBorder="1" applyAlignment="1" applyProtection="1">
      <alignment horizontal="center"/>
    </xf>
    <xf numFmtId="0" fontId="4" fillId="6" borderId="43" xfId="0" applyFont="1" applyFill="1" applyBorder="1" applyAlignment="1" applyProtection="1"/>
    <xf numFmtId="0" fontId="4" fillId="6" borderId="48" xfId="0" applyFont="1" applyFill="1" applyBorder="1" applyAlignment="1" applyProtection="1"/>
    <xf numFmtId="0" fontId="4" fillId="6" borderId="35" xfId="0" applyFont="1" applyFill="1" applyBorder="1" applyAlignment="1" applyProtection="1"/>
    <xf numFmtId="0" fontId="4" fillId="0" borderId="43" xfId="0" applyFont="1" applyBorder="1" applyAlignment="1" applyProtection="1">
      <alignment horizontal="left"/>
    </xf>
    <xf numFmtId="0" fontId="4" fillId="0" borderId="48" xfId="0" applyFont="1" applyBorder="1" applyAlignment="1" applyProtection="1">
      <alignment horizontal="left"/>
    </xf>
    <xf numFmtId="0" fontId="5" fillId="0" borderId="35" xfId="0" applyFont="1" applyBorder="1" applyAlignment="1" applyProtection="1"/>
    <xf numFmtId="0" fontId="9" fillId="6" borderId="43" xfId="0" applyFont="1" applyFill="1" applyBorder="1" applyAlignment="1" applyProtection="1">
      <alignment horizontal="center"/>
    </xf>
    <xf numFmtId="0" fontId="9" fillId="6" borderId="21" xfId="0" applyFont="1" applyFill="1" applyBorder="1" applyAlignment="1" applyProtection="1">
      <alignment horizontal="center"/>
    </xf>
    <xf numFmtId="0" fontId="4" fillId="6" borderId="43" xfId="0" applyFont="1" applyFill="1" applyBorder="1" applyAlignment="1" applyProtection="1">
      <alignment horizontal="center"/>
    </xf>
    <xf numFmtId="0" fontId="4" fillId="6" borderId="48" xfId="0" applyFont="1" applyFill="1" applyBorder="1" applyAlignment="1" applyProtection="1">
      <alignment horizontal="center"/>
    </xf>
    <xf numFmtId="0" fontId="4" fillId="6" borderId="35" xfId="0" applyFont="1" applyFill="1" applyBorder="1" applyAlignment="1" applyProtection="1">
      <alignment horizontal="center"/>
    </xf>
    <xf numFmtId="0" fontId="4" fillId="6" borderId="43" xfId="0" applyFont="1" applyFill="1" applyBorder="1" applyAlignment="1" applyProtection="1">
      <alignment horizontal="left"/>
    </xf>
    <xf numFmtId="0" fontId="4" fillId="6" borderId="48" xfId="0" applyFont="1" applyFill="1" applyBorder="1" applyAlignment="1" applyProtection="1">
      <alignment horizontal="left"/>
    </xf>
    <xf numFmtId="0" fontId="4" fillId="6" borderId="35" xfId="0" applyFont="1" applyFill="1" applyBorder="1" applyAlignment="1" applyProtection="1">
      <alignment horizontal="left"/>
    </xf>
    <xf numFmtId="0" fontId="4" fillId="6" borderId="35" xfId="0" applyFont="1" applyFill="1" applyBorder="1" applyAlignment="1" applyProtection="1">
      <alignment horizontal="center" vertical="center" wrapText="1"/>
    </xf>
    <xf numFmtId="0" fontId="4" fillId="6" borderId="21" xfId="0"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0" fontId="4" fillId="6" borderId="48" xfId="0" applyFont="1" applyFill="1" applyBorder="1" applyAlignment="1" applyProtection="1">
      <alignment horizontal="center" vertical="center" wrapText="1"/>
    </xf>
    <xf numFmtId="0" fontId="4" fillId="6" borderId="0" xfId="0" applyFont="1" applyFill="1" applyBorder="1" applyAlignment="1" applyProtection="1"/>
    <xf numFmtId="0" fontId="13" fillId="8" borderId="21" xfId="0" applyFont="1" applyFill="1" applyBorder="1" applyAlignment="1" applyProtection="1">
      <alignment horizontal="center"/>
    </xf>
    <xf numFmtId="0" fontId="27" fillId="5" borderId="21" xfId="0" applyFont="1" applyFill="1" applyBorder="1" applyProtection="1"/>
    <xf numFmtId="0" fontId="4" fillId="0" borderId="116" xfId="0" applyFont="1" applyBorder="1" applyAlignment="1" applyProtection="1">
      <alignment horizontal="left"/>
    </xf>
    <xf numFmtId="0" fontId="4" fillId="0" borderId="117" xfId="0" applyFont="1" applyBorder="1" applyAlignment="1" applyProtection="1">
      <alignment horizontal="left"/>
    </xf>
    <xf numFmtId="0" fontId="5" fillId="0" borderId="117" xfId="0" applyFont="1" applyBorder="1" applyAlignment="1" applyProtection="1">
      <alignment horizontal="left"/>
    </xf>
    <xf numFmtId="0" fontId="4" fillId="6" borderId="117" xfId="0" applyFont="1" applyFill="1" applyBorder="1" applyAlignment="1" applyProtection="1">
      <alignment horizontal="center"/>
    </xf>
    <xf numFmtId="0" fontId="4" fillId="6" borderId="118" xfId="0" applyFont="1" applyFill="1" applyBorder="1" applyAlignment="1" applyProtection="1">
      <alignment horizontal="center"/>
    </xf>
    <xf numFmtId="0" fontId="4" fillId="0" borderId="119" xfId="0" applyFont="1" applyBorder="1" applyAlignment="1" applyProtection="1"/>
    <xf numFmtId="0" fontId="4" fillId="0" borderId="117" xfId="0" applyFont="1" applyBorder="1" applyAlignment="1" applyProtection="1"/>
    <xf numFmtId="0" fontId="5" fillId="0" borderId="117" xfId="0" applyFont="1" applyBorder="1" applyAlignment="1" applyProtection="1"/>
    <xf numFmtId="0" fontId="9" fillId="6" borderId="120" xfId="0" applyFont="1" applyFill="1" applyBorder="1" applyAlignment="1" applyProtection="1">
      <alignment horizontal="center"/>
    </xf>
    <xf numFmtId="0" fontId="9" fillId="4" borderId="0" xfId="0" applyFont="1" applyFill="1" applyBorder="1" applyAlignment="1" applyProtection="1">
      <alignment horizontal="center"/>
    </xf>
    <xf numFmtId="0" fontId="4" fillId="6" borderId="119" xfId="0" applyFont="1" applyFill="1" applyBorder="1" applyAlignment="1" applyProtection="1">
      <alignment horizontal="left"/>
    </xf>
    <xf numFmtId="0" fontId="4" fillId="6" borderId="117" xfId="0" applyFont="1" applyFill="1" applyBorder="1" applyAlignment="1" applyProtection="1">
      <alignment horizontal="left"/>
    </xf>
    <xf numFmtId="0" fontId="9" fillId="6" borderId="49" xfId="0" applyFont="1" applyFill="1" applyBorder="1" applyAlignment="1" applyProtection="1">
      <alignment horizontal="center"/>
    </xf>
    <xf numFmtId="0" fontId="9" fillId="6" borderId="12" xfId="0" applyFont="1" applyFill="1" applyBorder="1" applyAlignment="1" applyProtection="1">
      <alignment horizontal="center"/>
    </xf>
    <xf numFmtId="0" fontId="9" fillId="6" borderId="17" xfId="0" applyFont="1" applyFill="1" applyBorder="1" applyAlignment="1" applyProtection="1">
      <alignment horizontal="center"/>
    </xf>
    <xf numFmtId="0" fontId="4" fillId="6" borderId="49" xfId="0" applyFont="1" applyFill="1" applyBorder="1" applyAlignment="1" applyProtection="1">
      <alignment horizontal="center" vertical="center" wrapText="1"/>
    </xf>
    <xf numFmtId="0" fontId="4" fillId="6" borderId="12" xfId="0" applyFont="1" applyFill="1" applyBorder="1" applyAlignment="1" applyProtection="1">
      <alignment horizontal="center" vertical="center" wrapText="1"/>
    </xf>
    <xf numFmtId="0" fontId="4" fillId="6" borderId="12" xfId="0" applyFont="1" applyFill="1" applyBorder="1" applyAlignment="1" applyProtection="1">
      <alignment horizontal="center"/>
    </xf>
    <xf numFmtId="0" fontId="9" fillId="6" borderId="121" xfId="0" applyFont="1" applyFill="1" applyBorder="1" applyAlignment="1" applyProtection="1">
      <alignment horizontal="center"/>
    </xf>
    <xf numFmtId="0" fontId="9" fillId="6" borderId="69" xfId="0" applyFont="1" applyFill="1" applyBorder="1" applyAlignment="1" applyProtection="1">
      <alignment horizontal="center"/>
    </xf>
    <xf numFmtId="0" fontId="2" fillId="4" borderId="0" xfId="0" applyFont="1" applyFill="1" applyBorder="1" applyAlignment="1" applyProtection="1">
      <alignment textRotation="45"/>
    </xf>
    <xf numFmtId="0" fontId="4" fillId="6" borderId="121" xfId="0" applyFont="1" applyFill="1" applyBorder="1" applyAlignment="1" applyProtection="1">
      <alignment horizontal="center"/>
    </xf>
    <xf numFmtId="0" fontId="4" fillId="5" borderId="70" xfId="0" applyFont="1" applyFill="1" applyBorder="1" applyAlignment="1" applyProtection="1">
      <alignment horizontal="center"/>
    </xf>
    <xf numFmtId="0" fontId="4" fillId="5" borderId="71" xfId="0" applyFont="1" applyFill="1" applyBorder="1" applyAlignment="1" applyProtection="1">
      <alignment horizontal="center"/>
    </xf>
    <xf numFmtId="0" fontId="2" fillId="6" borderId="122" xfId="0" applyFont="1" applyFill="1" applyBorder="1" applyAlignment="1" applyProtection="1">
      <alignment horizontal="center"/>
    </xf>
    <xf numFmtId="0" fontId="2" fillId="6" borderId="123" xfId="0" applyFont="1" applyFill="1" applyBorder="1" applyAlignment="1" applyProtection="1">
      <alignment horizontal="center"/>
    </xf>
    <xf numFmtId="0" fontId="4" fillId="6" borderId="124" xfId="0" applyFont="1" applyFill="1" applyBorder="1" applyAlignment="1" applyProtection="1">
      <alignment horizontal="center"/>
    </xf>
    <xf numFmtId="0" fontId="5" fillId="0" borderId="125" xfId="0" applyFont="1" applyFill="1" applyBorder="1" applyProtection="1"/>
    <xf numFmtId="0" fontId="5" fillId="0" borderId="126" xfId="0" applyFont="1" applyFill="1" applyBorder="1" applyProtection="1"/>
    <xf numFmtId="0" fontId="4" fillId="0" borderId="126" xfId="0" applyFont="1" applyFill="1" applyBorder="1" applyProtection="1"/>
    <xf numFmtId="0" fontId="5" fillId="0" borderId="127" xfId="0" applyFont="1" applyFill="1" applyBorder="1" applyProtection="1"/>
    <xf numFmtId="0" fontId="9" fillId="6" borderId="128" xfId="0" applyFont="1" applyFill="1" applyBorder="1" applyAlignment="1" applyProtection="1">
      <alignment horizontal="center"/>
    </xf>
    <xf numFmtId="0" fontId="6" fillId="6" borderId="129" xfId="0" applyFont="1" applyFill="1" applyBorder="1" applyAlignment="1" applyProtection="1">
      <alignment horizontal="center"/>
    </xf>
    <xf numFmtId="0" fontId="4" fillId="6" borderId="130" xfId="0" applyFont="1" applyFill="1" applyBorder="1" applyAlignment="1" applyProtection="1">
      <alignment horizontal="center"/>
    </xf>
    <xf numFmtId="0" fontId="4" fillId="6" borderId="131" xfId="0" applyFont="1" applyFill="1" applyBorder="1" applyAlignment="1" applyProtection="1">
      <alignment horizontal="center"/>
    </xf>
    <xf numFmtId="0" fontId="4" fillId="6" borderId="28" xfId="0" applyFont="1" applyFill="1" applyBorder="1" applyAlignment="1" applyProtection="1">
      <alignment horizontal="center"/>
    </xf>
    <xf numFmtId="0" fontId="4" fillId="6" borderId="30" xfId="0" applyFont="1" applyFill="1" applyBorder="1" applyAlignment="1" applyProtection="1">
      <alignment horizontal="center"/>
    </xf>
    <xf numFmtId="0" fontId="27" fillId="5" borderId="43" xfId="0" applyFont="1" applyFill="1" applyBorder="1" applyProtection="1"/>
    <xf numFmtId="0" fontId="4" fillId="6" borderId="29" xfId="0" applyFont="1" applyFill="1" applyBorder="1" applyAlignment="1" applyProtection="1">
      <alignment horizontal="center"/>
    </xf>
    <xf numFmtId="0" fontId="6" fillId="6" borderId="132" xfId="0" applyFont="1" applyFill="1" applyBorder="1" applyAlignment="1" applyProtection="1">
      <alignment horizontal="center"/>
    </xf>
    <xf numFmtId="0" fontId="4" fillId="6" borderId="133" xfId="0" applyFont="1" applyFill="1" applyBorder="1" applyAlignment="1" applyProtection="1">
      <alignment horizontal="center"/>
    </xf>
    <xf numFmtId="0" fontId="4" fillId="6" borderId="134" xfId="0" applyFont="1" applyFill="1" applyBorder="1" applyAlignment="1" applyProtection="1">
      <alignment horizontal="center"/>
    </xf>
    <xf numFmtId="0" fontId="27" fillId="5" borderId="0" xfId="0" applyFont="1" applyFill="1" applyBorder="1" applyProtection="1"/>
    <xf numFmtId="0" fontId="4" fillId="10" borderId="16" xfId="0" applyFont="1" applyFill="1" applyBorder="1" applyAlignment="1" applyProtection="1">
      <alignment horizontal="center"/>
    </xf>
    <xf numFmtId="0" fontId="4" fillId="0" borderId="75" xfId="0" applyFont="1" applyBorder="1" applyAlignment="1" applyProtection="1">
      <alignment horizontal="center"/>
    </xf>
    <xf numFmtId="0" fontId="6" fillId="6" borderId="135" xfId="0" applyFont="1" applyFill="1" applyBorder="1" applyAlignment="1" applyProtection="1">
      <alignment horizontal="center"/>
    </xf>
    <xf numFmtId="0" fontId="4" fillId="6" borderId="136" xfId="0" applyFont="1" applyFill="1" applyBorder="1" applyAlignment="1" applyProtection="1">
      <alignment horizontal="center"/>
    </xf>
    <xf numFmtId="0" fontId="4" fillId="6" borderId="137" xfId="0" applyFont="1" applyFill="1" applyBorder="1" applyAlignment="1" applyProtection="1">
      <alignment horizontal="center"/>
    </xf>
    <xf numFmtId="0" fontId="13" fillId="2" borderId="21" xfId="0" applyFont="1" applyFill="1" applyBorder="1" applyAlignment="1" applyProtection="1">
      <alignment horizontal="center"/>
    </xf>
    <xf numFmtId="0" fontId="27" fillId="5" borderId="50" xfId="0" applyFont="1" applyFill="1" applyBorder="1" applyProtection="1"/>
    <xf numFmtId="0" fontId="4" fillId="0" borderId="28" xfId="0" applyFont="1" applyBorder="1" applyAlignment="1" applyProtection="1">
      <alignment horizontal="center" textRotation="45"/>
    </xf>
    <xf numFmtId="0" fontId="4" fillId="0" borderId="27" xfId="0" applyFont="1" applyBorder="1" applyAlignment="1" applyProtection="1">
      <alignment horizontal="center" textRotation="45"/>
    </xf>
    <xf numFmtId="0" fontId="4" fillId="0" borderId="112" xfId="0" applyFont="1" applyBorder="1" applyAlignment="1" applyProtection="1">
      <alignment horizontal="center"/>
    </xf>
    <xf numFmtId="0" fontId="2" fillId="8" borderId="21" xfId="0" applyFont="1" applyFill="1" applyBorder="1" applyAlignment="1" applyProtection="1">
      <alignment horizontal="center"/>
    </xf>
    <xf numFmtId="0" fontId="27" fillId="6" borderId="21" xfId="0" applyFont="1" applyFill="1" applyBorder="1" applyProtection="1"/>
    <xf numFmtId="0" fontId="2" fillId="4" borderId="16" xfId="0" applyFont="1" applyFill="1" applyBorder="1" applyAlignment="1" applyProtection="1">
      <alignment horizontal="center"/>
    </xf>
    <xf numFmtId="0" fontId="4" fillId="4" borderId="16" xfId="0" applyFont="1" applyFill="1" applyBorder="1" applyProtection="1"/>
    <xf numFmtId="0" fontId="4" fillId="6" borderId="28" xfId="0" applyFont="1" applyFill="1" applyBorder="1" applyAlignment="1" applyProtection="1">
      <alignment textRotation="45"/>
    </xf>
    <xf numFmtId="0" fontId="4" fillId="6" borderId="27" xfId="0" applyFont="1" applyFill="1" applyBorder="1" applyAlignment="1" applyProtection="1">
      <alignment textRotation="45"/>
    </xf>
    <xf numFmtId="0" fontId="4" fillId="6" borderId="30" xfId="0" applyFont="1" applyFill="1" applyBorder="1" applyAlignment="1" applyProtection="1"/>
    <xf numFmtId="0" fontId="4" fillId="6" borderId="138" xfId="0" applyFont="1" applyFill="1" applyBorder="1" applyAlignment="1" applyProtection="1"/>
    <xf numFmtId="0" fontId="4" fillId="6" borderId="139" xfId="0" applyFont="1" applyFill="1" applyBorder="1" applyAlignment="1" applyProtection="1"/>
    <xf numFmtId="0" fontId="4" fillId="6" borderId="138" xfId="0" applyFont="1" applyFill="1" applyBorder="1" applyAlignment="1" applyProtection="1">
      <alignment horizontal="center"/>
    </xf>
    <xf numFmtId="0" fontId="4" fillId="6" borderId="139" xfId="0" applyFont="1" applyFill="1" applyBorder="1" applyAlignment="1" applyProtection="1">
      <alignment horizontal="center"/>
    </xf>
    <xf numFmtId="0" fontId="4" fillId="6" borderId="140" xfId="0" applyFont="1" applyFill="1" applyBorder="1" applyAlignment="1" applyProtection="1">
      <alignment horizontal="center"/>
    </xf>
    <xf numFmtId="0" fontId="28" fillId="6" borderId="0" xfId="0" applyFont="1" applyFill="1" applyBorder="1" applyAlignment="1" applyProtection="1">
      <alignment horizontal="center"/>
    </xf>
    <xf numFmtId="0" fontId="28" fillId="6" borderId="0" xfId="0" applyFont="1" applyFill="1" applyBorder="1" applyAlignment="1" applyProtection="1"/>
    <xf numFmtId="0" fontId="29" fillId="6" borderId="0" xfId="0" applyFont="1" applyFill="1" applyBorder="1" applyAlignment="1" applyProtection="1">
      <alignment horizontal="right"/>
    </xf>
    <xf numFmtId="0" fontId="15" fillId="5" borderId="48" xfId="0" applyFont="1" applyFill="1" applyBorder="1" applyAlignment="1" applyProtection="1">
      <alignment horizontal="center"/>
    </xf>
    <xf numFmtId="0" fontId="15" fillId="5" borderId="51" xfId="0" applyFont="1" applyFill="1" applyBorder="1" applyAlignment="1" applyProtection="1">
      <alignment horizontal="center"/>
    </xf>
    <xf numFmtId="0" fontId="15" fillId="5" borderId="10" xfId="0" applyFont="1" applyFill="1" applyBorder="1" applyAlignment="1" applyProtection="1">
      <alignment horizontal="center"/>
    </xf>
    <xf numFmtId="0" fontId="15" fillId="5" borderId="14" xfId="0" applyFont="1" applyFill="1" applyBorder="1" applyAlignment="1" applyProtection="1">
      <alignment horizontal="center"/>
    </xf>
    <xf numFmtId="0" fontId="2" fillId="4" borderId="52" xfId="0" applyFont="1" applyFill="1" applyBorder="1" applyAlignment="1" applyProtection="1">
      <alignment horizontal="center"/>
    </xf>
    <xf numFmtId="0" fontId="2" fillId="8" borderId="47" xfId="0" applyFont="1" applyFill="1" applyBorder="1" applyAlignment="1" applyProtection="1">
      <alignment horizontal="left"/>
    </xf>
    <xf numFmtId="0" fontId="5" fillId="4" borderId="16" xfId="0" applyFont="1" applyFill="1" applyBorder="1" applyAlignment="1" applyProtection="1">
      <alignment textRotation="45"/>
    </xf>
    <xf numFmtId="0" fontId="2" fillId="2" borderId="53" xfId="0" applyFont="1" applyFill="1" applyBorder="1" applyAlignment="1" applyProtection="1">
      <alignment horizontal="center"/>
    </xf>
    <xf numFmtId="0" fontId="15" fillId="5" borderId="54" xfId="0" applyFont="1" applyFill="1" applyBorder="1" applyAlignment="1" applyProtection="1">
      <alignment horizontal="center"/>
    </xf>
    <xf numFmtId="0" fontId="15" fillId="5" borderId="55" xfId="0" applyFont="1" applyFill="1" applyBorder="1" applyAlignment="1" applyProtection="1">
      <alignment horizontal="center"/>
    </xf>
    <xf numFmtId="0" fontId="6" fillId="8" borderId="54" xfId="0" applyFont="1" applyFill="1" applyBorder="1" applyAlignment="1" applyProtection="1">
      <alignment horizontal="center"/>
    </xf>
    <xf numFmtId="0" fontId="15" fillId="5" borderId="53" xfId="0" applyFont="1" applyFill="1" applyBorder="1" applyAlignment="1" applyProtection="1">
      <alignment horizontal="center"/>
    </xf>
    <xf numFmtId="0" fontId="5" fillId="6" borderId="0" xfId="0" applyFont="1" applyFill="1" applyBorder="1" applyAlignment="1" applyProtection="1">
      <alignment horizontal="center"/>
    </xf>
    <xf numFmtId="0" fontId="15" fillId="4" borderId="16" xfId="0" applyFont="1" applyFill="1" applyBorder="1" applyAlignment="1" applyProtection="1"/>
    <xf numFmtId="0" fontId="15" fillId="8" borderId="38" xfId="0" applyFont="1" applyFill="1" applyBorder="1" applyAlignment="1" applyProtection="1">
      <alignment horizontal="center"/>
    </xf>
    <xf numFmtId="0" fontId="15" fillId="8" borderId="20" xfId="0" applyFont="1" applyFill="1" applyBorder="1" applyAlignment="1" applyProtection="1">
      <alignment horizontal="center"/>
    </xf>
    <xf numFmtId="0" fontId="15" fillId="2" borderId="56" xfId="0" applyFont="1" applyFill="1" applyBorder="1" applyAlignment="1" applyProtection="1">
      <alignment horizontal="center"/>
    </xf>
    <xf numFmtId="0" fontId="15" fillId="2" borderId="57" xfId="0" applyFont="1" applyFill="1" applyBorder="1" applyAlignment="1" applyProtection="1">
      <alignment horizontal="center"/>
    </xf>
    <xf numFmtId="0" fontId="15" fillId="8" borderId="54" xfId="0" applyFont="1" applyFill="1" applyBorder="1" applyAlignment="1" applyProtection="1">
      <alignment horizontal="center"/>
    </xf>
    <xf numFmtId="0" fontId="2" fillId="0" borderId="20" xfId="0" applyFont="1" applyBorder="1" applyAlignment="1" applyProtection="1">
      <alignment horizontal="center"/>
    </xf>
    <xf numFmtId="0" fontId="2" fillId="0" borderId="42" xfId="0" applyFont="1" applyBorder="1" applyAlignment="1" applyProtection="1">
      <alignment horizontal="center"/>
    </xf>
    <xf numFmtId="0" fontId="5" fillId="0" borderId="0" xfId="0" applyFont="1" applyBorder="1" applyAlignment="1" applyProtection="1">
      <alignment horizontal="center"/>
    </xf>
    <xf numFmtId="0" fontId="4" fillId="6" borderId="0" xfId="0" applyFont="1" applyFill="1" applyBorder="1" applyAlignment="1" applyProtection="1">
      <alignment horizontal="center" vertical="center"/>
    </xf>
    <xf numFmtId="0" fontId="5" fillId="0" borderId="0" xfId="0" applyFont="1" applyFill="1" applyBorder="1" applyProtection="1"/>
    <xf numFmtId="0" fontId="2" fillId="6" borderId="0" xfId="0" applyFont="1" applyFill="1" applyBorder="1" applyAlignment="1" applyProtection="1">
      <alignment horizontal="center" vertical="center"/>
    </xf>
    <xf numFmtId="0" fontId="5" fillId="0" borderId="0" xfId="0" applyFont="1" applyBorder="1" applyProtection="1"/>
    <xf numFmtId="0" fontId="4" fillId="0" borderId="0" xfId="0" applyFont="1" applyFill="1" applyBorder="1" applyAlignment="1" applyProtection="1"/>
    <xf numFmtId="0" fontId="4" fillId="6" borderId="0" xfId="0" applyFont="1" applyFill="1" applyBorder="1" applyAlignment="1" applyProtection="1">
      <alignment horizontal="center" vertical="top"/>
    </xf>
    <xf numFmtId="0" fontId="5" fillId="6" borderId="0" xfId="0" applyFont="1" applyFill="1" applyBorder="1" applyAlignment="1" applyProtection="1">
      <alignment textRotation="45"/>
    </xf>
    <xf numFmtId="0" fontId="5" fillId="0" borderId="0" xfId="0" applyFont="1" applyBorder="1" applyAlignment="1" applyProtection="1">
      <alignment textRotation="45"/>
    </xf>
    <xf numFmtId="0" fontId="9" fillId="6" borderId="0" xfId="0" applyFont="1" applyFill="1" applyBorder="1" applyAlignment="1" applyProtection="1">
      <alignment horizontal="center" vertical="center"/>
    </xf>
    <xf numFmtId="0" fontId="10" fillId="6" borderId="0" xfId="0" applyFont="1" applyFill="1" applyBorder="1" applyAlignment="1" applyProtection="1">
      <alignment horizontal="center"/>
    </xf>
    <xf numFmtId="0" fontId="7" fillId="0" borderId="0" xfId="0" applyFont="1" applyFill="1" applyBorder="1" applyAlignment="1" applyProtection="1"/>
    <xf numFmtId="0" fontId="5" fillId="0" borderId="0" xfId="0" applyFont="1" applyBorder="1" applyAlignment="1" applyProtection="1">
      <alignment horizontal="center" vertical="center"/>
    </xf>
    <xf numFmtId="0" fontId="30" fillId="6" borderId="0" xfId="0" applyFont="1" applyFill="1" applyBorder="1" applyAlignment="1" applyProtection="1">
      <alignment horizontal="center" vertical="center"/>
    </xf>
    <xf numFmtId="0" fontId="7" fillId="0" borderId="0" xfId="0" applyFont="1" applyAlignment="1" applyProtection="1">
      <alignment horizontal="center"/>
    </xf>
    <xf numFmtId="0" fontId="5" fillId="0" borderId="0" xfId="0" applyFont="1" applyBorder="1" applyAlignment="1" applyProtection="1"/>
    <xf numFmtId="0" fontId="4" fillId="0" borderId="0" xfId="0" applyFont="1" applyBorder="1" applyAlignment="1" applyProtection="1">
      <alignment horizontal="right"/>
    </xf>
    <xf numFmtId="0" fontId="4" fillId="6" borderId="0" xfId="0" applyFont="1" applyFill="1" applyBorder="1" applyProtection="1"/>
    <xf numFmtId="0" fontId="4" fillId="6" borderId="0" xfId="0" applyFont="1" applyFill="1" applyBorder="1" applyAlignment="1" applyProtection="1">
      <alignment textRotation="45"/>
    </xf>
    <xf numFmtId="0" fontId="30" fillId="6" borderId="0" xfId="0" applyFont="1" applyFill="1" applyBorder="1" applyAlignment="1" applyProtection="1">
      <alignment horizontal="left"/>
    </xf>
    <xf numFmtId="0" fontId="31" fillId="6" borderId="0" xfId="0" applyFont="1" applyFill="1" applyBorder="1" applyAlignment="1" applyProtection="1"/>
    <xf numFmtId="0" fontId="32"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left"/>
    </xf>
    <xf numFmtId="0" fontId="2" fillId="6" borderId="0" xfId="0" applyFont="1" applyFill="1" applyBorder="1" applyAlignment="1" applyProtection="1">
      <alignment horizontal="right"/>
    </xf>
    <xf numFmtId="0" fontId="30" fillId="0" borderId="0" xfId="0" applyFont="1" applyBorder="1" applyAlignment="1" applyProtection="1">
      <alignment horizontal="left"/>
    </xf>
    <xf numFmtId="0" fontId="31" fillId="0" borderId="0" xfId="0" applyFont="1" applyBorder="1" applyAlignment="1" applyProtection="1"/>
    <xf numFmtId="0" fontId="4" fillId="0" borderId="43" xfId="0" applyFont="1" applyFill="1" applyBorder="1" applyAlignment="1" applyProtection="1">
      <alignment horizontal="left"/>
    </xf>
    <xf numFmtId="0" fontId="4" fillId="6" borderId="21" xfId="0" applyFont="1" applyFill="1" applyBorder="1" applyAlignment="1" applyProtection="1">
      <alignment horizontal="right"/>
    </xf>
    <xf numFmtId="0" fontId="5" fillId="0" borderId="48" xfId="0" applyFont="1" applyBorder="1" applyAlignment="1" applyProtection="1">
      <alignment textRotation="45"/>
    </xf>
    <xf numFmtId="0" fontId="30" fillId="0" borderId="35" xfId="0" applyFont="1" applyBorder="1" applyAlignment="1" applyProtection="1">
      <alignment horizontal="left"/>
    </xf>
    <xf numFmtId="0" fontId="4" fillId="0" borderId="21" xfId="2" applyFont="1" applyBorder="1" applyProtection="1"/>
    <xf numFmtId="0" fontId="5" fillId="6" borderId="0" xfId="0" applyFont="1" applyFill="1" applyBorder="1" applyAlignment="1" applyProtection="1"/>
    <xf numFmtId="0" fontId="4" fillId="0" borderId="0" xfId="0" applyFont="1" applyBorder="1" applyProtection="1"/>
    <xf numFmtId="0" fontId="4" fillId="0" borderId="21" xfId="0" applyFont="1" applyFill="1" applyBorder="1" applyAlignment="1" applyProtection="1">
      <alignment horizontal="right"/>
    </xf>
    <xf numFmtId="0" fontId="4" fillId="0" borderId="58" xfId="0" applyFont="1" applyFill="1" applyBorder="1" applyAlignment="1" applyProtection="1">
      <alignment horizontal="left"/>
    </xf>
    <xf numFmtId="0" fontId="4" fillId="6" borderId="59" xfId="0" applyFont="1" applyFill="1" applyBorder="1" applyAlignment="1" applyProtection="1">
      <alignment horizontal="left"/>
    </xf>
    <xf numFmtId="0" fontId="4" fillId="6" borderId="60" xfId="0" applyFont="1" applyFill="1" applyBorder="1" applyAlignment="1" applyProtection="1">
      <alignment horizontal="left"/>
    </xf>
    <xf numFmtId="0" fontId="4" fillId="0" borderId="61" xfId="0" applyFont="1" applyFill="1" applyBorder="1" applyAlignment="1" applyProtection="1">
      <alignment horizontal="right"/>
    </xf>
    <xf numFmtId="0" fontId="5" fillId="0" borderId="43" xfId="0" applyFont="1" applyBorder="1" applyProtection="1"/>
    <xf numFmtId="0" fontId="5" fillId="0" borderId="48" xfId="0" applyFont="1" applyBorder="1" applyProtection="1"/>
    <xf numFmtId="0" fontId="4" fillId="0" borderId="43" xfId="0" applyFont="1" applyBorder="1" applyProtection="1"/>
    <xf numFmtId="0" fontId="4" fillId="6" borderId="0" xfId="0" applyFont="1" applyFill="1" applyBorder="1" applyAlignment="1" applyProtection="1">
      <alignment horizontal="left"/>
    </xf>
    <xf numFmtId="0" fontId="2" fillId="0" borderId="0" xfId="0" applyFont="1" applyBorder="1" applyAlignment="1" applyProtection="1"/>
    <xf numFmtId="0" fontId="7" fillId="0" borderId="0" xfId="0" applyFont="1" applyFill="1" applyBorder="1" applyProtection="1"/>
    <xf numFmtId="0" fontId="4" fillId="6" borderId="0" xfId="0" applyFont="1" applyFill="1" applyAlignment="1" applyProtection="1">
      <alignment horizontal="left"/>
    </xf>
    <xf numFmtId="0" fontId="4" fillId="11" borderId="0" xfId="0" applyFont="1" applyFill="1" applyAlignment="1" applyProtection="1">
      <alignment horizontal="left"/>
    </xf>
    <xf numFmtId="0" fontId="5" fillId="6" borderId="0" xfId="0" applyFont="1" applyFill="1" applyBorder="1" applyAlignment="1" applyProtection="1">
      <alignment horizontal="right"/>
    </xf>
    <xf numFmtId="0" fontId="4" fillId="6" borderId="0" xfId="0" applyFont="1" applyFill="1" applyBorder="1" applyAlignment="1" applyProtection="1">
      <alignment horizontal="right"/>
    </xf>
    <xf numFmtId="0" fontId="4" fillId="0" borderId="141" xfId="0" applyFont="1" applyBorder="1" applyAlignment="1" applyProtection="1">
      <alignment horizontal="right"/>
    </xf>
    <xf numFmtId="0" fontId="30" fillId="0" borderId="0" xfId="0" applyFont="1" applyBorder="1" applyAlignment="1" applyProtection="1"/>
    <xf numFmtId="0" fontId="5" fillId="0" borderId="0" xfId="0" applyFont="1" applyFill="1" applyAlignment="1" applyProtection="1">
      <alignment horizontal="left"/>
    </xf>
    <xf numFmtId="0" fontId="5" fillId="0" borderId="0" xfId="0" applyFont="1" applyFill="1" applyAlignment="1" applyProtection="1">
      <alignment textRotation="45"/>
    </xf>
    <xf numFmtId="0" fontId="5" fillId="0" borderId="0" xfId="0" applyFont="1" applyFill="1" applyAlignment="1" applyProtection="1"/>
    <xf numFmtId="0" fontId="4" fillId="0" borderId="0" xfId="2" applyFont="1" applyProtection="1"/>
    <xf numFmtId="0" fontId="5" fillId="6" borderId="0" xfId="0" applyFont="1" applyFill="1" applyBorder="1" applyAlignment="1" applyProtection="1">
      <alignment horizontal="left"/>
    </xf>
    <xf numFmtId="0" fontId="5" fillId="0" borderId="0" xfId="0" applyFont="1" applyFill="1" applyAlignment="1" applyProtection="1">
      <alignment vertical="top"/>
    </xf>
    <xf numFmtId="0" fontId="5" fillId="0" borderId="0" xfId="0" applyFont="1" applyAlignment="1" applyProtection="1">
      <alignment horizontal="center" textRotation="45"/>
    </xf>
    <xf numFmtId="0" fontId="6" fillId="0" borderId="142" xfId="0" applyFont="1" applyBorder="1" applyProtection="1"/>
    <xf numFmtId="0" fontId="6" fillId="12" borderId="142" xfId="0" applyFont="1" applyFill="1" applyBorder="1" applyAlignment="1" applyProtection="1">
      <alignment horizontal="center"/>
    </xf>
    <xf numFmtId="0" fontId="6" fillId="0" borderId="142" xfId="0" applyFont="1" applyFill="1" applyBorder="1" applyAlignment="1" applyProtection="1">
      <alignment horizontal="center"/>
    </xf>
    <xf numFmtId="0" fontId="6" fillId="12" borderId="142" xfId="0" applyFont="1" applyFill="1" applyBorder="1" applyProtection="1"/>
    <xf numFmtId="0" fontId="11" fillId="0" borderId="142" xfId="0" applyFont="1" applyBorder="1" applyAlignment="1" applyProtection="1">
      <alignment horizontal="center"/>
    </xf>
    <xf numFmtId="44" fontId="11" fillId="0" borderId="142" xfId="1" applyFont="1" applyFill="1" applyBorder="1" applyProtection="1"/>
    <xf numFmtId="0" fontId="0" fillId="0" borderId="142" xfId="0" applyBorder="1" applyProtection="1"/>
    <xf numFmtId="44" fontId="11" fillId="0" borderId="21" xfId="1" applyFont="1" applyFill="1" applyBorder="1" applyProtection="1">
      <protection locked="0"/>
    </xf>
    <xf numFmtId="0" fontId="6" fillId="0" borderId="21" xfId="0" applyFont="1" applyBorder="1" applyProtection="1"/>
    <xf numFmtId="0" fontId="11" fillId="0" borderId="0" xfId="0" applyFont="1" applyProtection="1"/>
    <xf numFmtId="0" fontId="6" fillId="0" borderId="21" xfId="0" applyFont="1" applyBorder="1" applyAlignment="1" applyProtection="1">
      <alignment horizontal="center"/>
    </xf>
    <xf numFmtId="0" fontId="6" fillId="12" borderId="21" xfId="0" applyFont="1" applyFill="1" applyBorder="1" applyAlignment="1" applyProtection="1">
      <alignment horizontal="center"/>
    </xf>
    <xf numFmtId="0" fontId="6" fillId="0" borderId="21" xfId="0" applyFont="1" applyFill="1" applyBorder="1" applyAlignment="1" applyProtection="1">
      <alignment horizontal="center"/>
    </xf>
    <xf numFmtId="0" fontId="6" fillId="0" borderId="21" xfId="0" applyFont="1" applyBorder="1" applyAlignment="1" applyProtection="1">
      <alignment horizontal="left"/>
    </xf>
    <xf numFmtId="0" fontId="11" fillId="4" borderId="21" xfId="0" applyFont="1" applyFill="1" applyBorder="1" applyProtection="1"/>
    <xf numFmtId="0" fontId="11" fillId="0" borderId="21" xfId="0" applyFont="1" applyBorder="1" applyProtection="1"/>
    <xf numFmtId="0" fontId="6" fillId="3" borderId="21" xfId="0" applyFont="1" applyFill="1" applyBorder="1" applyAlignment="1" applyProtection="1">
      <alignment horizontal="left" wrapText="1"/>
    </xf>
    <xf numFmtId="0" fontId="11" fillId="8" borderId="21" xfId="0" applyFont="1" applyFill="1" applyBorder="1" applyAlignment="1" applyProtection="1">
      <alignment horizontal="center"/>
    </xf>
    <xf numFmtId="0" fontId="11" fillId="0" borderId="21" xfId="0" applyFont="1" applyBorder="1" applyAlignment="1" applyProtection="1">
      <alignment horizontal="center"/>
    </xf>
    <xf numFmtId="44" fontId="11" fillId="0" borderId="21" xfId="1" applyFont="1" applyBorder="1" applyProtection="1"/>
    <xf numFmtId="0" fontId="11" fillId="4" borderId="21" xfId="0" applyFont="1" applyFill="1" applyBorder="1" applyAlignment="1" applyProtection="1">
      <alignment horizontal="center"/>
    </xf>
    <xf numFmtId="0" fontId="6" fillId="0" borderId="21" xfId="0" applyFont="1" applyFill="1" applyBorder="1" applyAlignment="1" applyProtection="1">
      <alignment horizontal="right"/>
    </xf>
    <xf numFmtId="0" fontId="6" fillId="0" borderId="21" xfId="0" applyFont="1" applyBorder="1" applyAlignment="1" applyProtection="1">
      <alignment horizontal="right"/>
    </xf>
    <xf numFmtId="44" fontId="6" fillId="0" borderId="21" xfId="1" applyFont="1" applyBorder="1" applyProtection="1"/>
    <xf numFmtId="0" fontId="18" fillId="3" borderId="21" xfId="0" applyFont="1" applyFill="1" applyBorder="1" applyAlignment="1" applyProtection="1">
      <alignment horizontal="left" wrapText="1"/>
    </xf>
    <xf numFmtId="0" fontId="19" fillId="3" borderId="21" xfId="0" applyFont="1" applyFill="1" applyBorder="1" applyAlignment="1" applyProtection="1">
      <alignment horizontal="left" wrapText="1"/>
    </xf>
    <xf numFmtId="0" fontId="33" fillId="4" borderId="21" xfId="0" applyFont="1" applyFill="1" applyBorder="1" applyAlignment="1" applyProtection="1">
      <alignment horizontal="center"/>
    </xf>
    <xf numFmtId="0" fontId="11" fillId="0" borderId="0" xfId="0" applyFont="1" applyAlignment="1" applyProtection="1">
      <alignment horizontal="left"/>
    </xf>
    <xf numFmtId="0" fontId="6" fillId="0" borderId="21" xfId="0" applyFont="1" applyBorder="1" applyAlignment="1" applyProtection="1"/>
    <xf numFmtId="0" fontId="6" fillId="3" borderId="21" xfId="0" applyFont="1" applyFill="1" applyBorder="1" applyAlignment="1" applyProtection="1">
      <alignment wrapText="1"/>
    </xf>
    <xf numFmtId="0" fontId="11" fillId="0" borderId="21" xfId="0" applyFont="1" applyFill="1" applyBorder="1" applyAlignment="1" applyProtection="1">
      <alignment horizontal="center"/>
    </xf>
    <xf numFmtId="0" fontId="6" fillId="0" borderId="0" xfId="0" applyFont="1" applyBorder="1" applyProtection="1"/>
    <xf numFmtId="0" fontId="11" fillId="0" borderId="0" xfId="0" applyFont="1" applyFill="1" applyBorder="1" applyAlignment="1" applyProtection="1">
      <alignment horizontal="center"/>
    </xf>
    <xf numFmtId="0" fontId="6" fillId="0" borderId="0" xfId="0" applyFont="1" applyFill="1" applyBorder="1" applyAlignment="1" applyProtection="1">
      <alignment horizontal="center"/>
    </xf>
    <xf numFmtId="0" fontId="11" fillId="0" borderId="0" xfId="0" applyFont="1" applyBorder="1" applyProtection="1"/>
    <xf numFmtId="0" fontId="14" fillId="3" borderId="21" xfId="0" applyFont="1" applyFill="1" applyBorder="1" applyAlignment="1" applyProtection="1">
      <alignment wrapText="1"/>
    </xf>
    <xf numFmtId="0" fontId="19" fillId="3" borderId="21" xfId="0" applyFont="1" applyFill="1" applyBorder="1" applyAlignment="1" applyProtection="1"/>
    <xf numFmtId="0" fontId="6" fillId="0" borderId="0" xfId="0" applyFont="1" applyBorder="1" applyAlignment="1" applyProtection="1">
      <alignment horizontal="right"/>
    </xf>
    <xf numFmtId="44" fontId="11" fillId="0" borderId="0" xfId="1" applyFont="1" applyBorder="1" applyProtection="1"/>
    <xf numFmtId="44" fontId="6" fillId="0" borderId="21" xfId="1" applyFont="1" applyBorder="1" applyAlignment="1" applyProtection="1">
      <alignment horizontal="center"/>
    </xf>
    <xf numFmtId="0" fontId="19" fillId="3" borderId="21" xfId="0" applyFont="1" applyFill="1" applyBorder="1" applyAlignment="1" applyProtection="1">
      <alignment horizontal="left"/>
    </xf>
    <xf numFmtId="0" fontId="19" fillId="3" borderId="21" xfId="0" applyFont="1" applyFill="1" applyBorder="1" applyAlignment="1" applyProtection="1">
      <alignment wrapText="1"/>
    </xf>
    <xf numFmtId="0" fontId="11" fillId="0" borderId="0" xfId="0" applyFont="1" applyAlignment="1" applyProtection="1">
      <alignment horizontal="center"/>
    </xf>
    <xf numFmtId="44" fontId="11" fillId="0" borderId="21" xfId="0" applyNumberFormat="1" applyFont="1" applyBorder="1" applyProtection="1"/>
    <xf numFmtId="44" fontId="6" fillId="0" borderId="21" xfId="1" applyFont="1" applyFill="1" applyBorder="1" applyProtection="1"/>
    <xf numFmtId="44" fontId="6" fillId="0" borderId="21" xfId="0" applyNumberFormat="1" applyFont="1" applyBorder="1" applyProtection="1"/>
    <xf numFmtId="0" fontId="34" fillId="13" borderId="21" xfId="0" applyFont="1" applyFill="1" applyBorder="1" applyAlignment="1" applyProtection="1">
      <alignment horizontal="right" vertical="center" wrapText="1"/>
    </xf>
    <xf numFmtId="0" fontId="6" fillId="0" borderId="0" xfId="0" applyFont="1" applyAlignment="1" applyProtection="1">
      <alignment horizontal="right"/>
    </xf>
    <xf numFmtId="0" fontId="4" fillId="14" borderId="58" xfId="0" applyFont="1" applyFill="1" applyBorder="1" applyAlignment="1" applyProtection="1">
      <alignment horizontal="center" wrapText="1"/>
    </xf>
    <xf numFmtId="0" fontId="4" fillId="14" borderId="59" xfId="0" applyFont="1" applyFill="1" applyBorder="1" applyAlignment="1" applyProtection="1">
      <alignment horizontal="center" wrapText="1"/>
    </xf>
    <xf numFmtId="0" fontId="4" fillId="14" borderId="60" xfId="0" applyFont="1" applyFill="1" applyBorder="1" applyAlignment="1" applyProtection="1">
      <alignment horizontal="center" wrapText="1"/>
    </xf>
    <xf numFmtId="0" fontId="4" fillId="14" borderId="50" xfId="0" applyFont="1" applyFill="1" applyBorder="1" applyAlignment="1" applyProtection="1">
      <alignment horizontal="center" wrapText="1"/>
    </xf>
    <xf numFmtId="0" fontId="4" fillId="14" borderId="47" xfId="0" applyFont="1" applyFill="1" applyBorder="1" applyAlignment="1" applyProtection="1">
      <alignment horizontal="center" wrapText="1"/>
    </xf>
    <xf numFmtId="0" fontId="4" fillId="14" borderId="53" xfId="0" applyFont="1" applyFill="1" applyBorder="1" applyAlignment="1" applyProtection="1">
      <alignment horizontal="center" wrapText="1"/>
    </xf>
    <xf numFmtId="0" fontId="4" fillId="6" borderId="43" xfId="0" applyFont="1" applyFill="1" applyBorder="1" applyAlignment="1" applyProtection="1">
      <alignment horizontal="left"/>
    </xf>
    <xf numFmtId="0" fontId="4" fillId="6" borderId="48" xfId="0" applyFont="1" applyFill="1" applyBorder="1" applyAlignment="1" applyProtection="1">
      <alignment horizontal="left"/>
    </xf>
    <xf numFmtId="0" fontId="4" fillId="6" borderId="35" xfId="0" applyFont="1" applyFill="1" applyBorder="1" applyAlignment="1" applyProtection="1">
      <alignment horizontal="left"/>
    </xf>
    <xf numFmtId="0" fontId="4" fillId="5" borderId="58" xfId="0" applyFont="1" applyFill="1" applyBorder="1" applyAlignment="1" applyProtection="1">
      <alignment horizontal="center" wrapText="1"/>
    </xf>
    <xf numFmtId="0" fontId="4" fillId="5" borderId="59" xfId="0" applyFont="1" applyFill="1" applyBorder="1" applyAlignment="1" applyProtection="1">
      <alignment horizontal="center" wrapText="1"/>
    </xf>
    <xf numFmtId="0" fontId="4" fillId="5" borderId="60" xfId="0" applyFont="1" applyFill="1" applyBorder="1" applyAlignment="1" applyProtection="1">
      <alignment horizontal="center" wrapText="1"/>
    </xf>
    <xf numFmtId="0" fontId="4" fillId="5" borderId="50" xfId="0" applyFont="1" applyFill="1" applyBorder="1" applyAlignment="1" applyProtection="1">
      <alignment horizontal="center" wrapText="1"/>
    </xf>
    <xf numFmtId="0" fontId="4" fillId="5" borderId="47" xfId="0" applyFont="1" applyFill="1" applyBorder="1" applyAlignment="1" applyProtection="1">
      <alignment horizontal="center" wrapText="1"/>
    </xf>
    <xf numFmtId="0" fontId="4" fillId="5" borderId="53" xfId="0" applyFont="1" applyFill="1" applyBorder="1" applyAlignment="1" applyProtection="1">
      <alignment horizontal="center" wrapText="1"/>
    </xf>
    <xf numFmtId="0" fontId="4" fillId="6" borderId="43" xfId="0" applyFont="1" applyFill="1" applyBorder="1" applyAlignment="1" applyProtection="1"/>
    <xf numFmtId="0" fontId="4" fillId="6" borderId="48" xfId="0" applyFont="1" applyFill="1" applyBorder="1" applyAlignment="1" applyProtection="1"/>
    <xf numFmtId="0" fontId="4" fillId="6" borderId="35" xfId="0" applyFont="1" applyFill="1" applyBorder="1" applyAlignment="1" applyProtection="1"/>
    <xf numFmtId="0" fontId="4" fillId="0" borderId="6" xfId="0" applyFont="1" applyFill="1" applyBorder="1" applyAlignment="1" applyProtection="1">
      <alignment horizontal="center" wrapText="1"/>
    </xf>
    <xf numFmtId="0" fontId="4" fillId="0" borderId="62" xfId="0" applyFont="1" applyFill="1" applyBorder="1" applyAlignment="1" applyProtection="1">
      <alignment horizontal="center" wrapText="1"/>
    </xf>
    <xf numFmtId="0" fontId="4" fillId="0" borderId="63" xfId="0" applyFont="1" applyFill="1" applyBorder="1" applyAlignment="1" applyProtection="1">
      <alignment horizontal="center" wrapText="1"/>
    </xf>
    <xf numFmtId="0" fontId="9" fillId="6" borderId="0" xfId="0" applyFont="1" applyFill="1" applyBorder="1" applyAlignment="1" applyProtection="1">
      <alignment horizontal="center"/>
    </xf>
    <xf numFmtId="0" fontId="7" fillId="9" borderId="51" xfId="0" applyFont="1" applyFill="1" applyBorder="1" applyAlignment="1" applyProtection="1">
      <alignment horizontal="center"/>
    </xf>
    <xf numFmtId="0" fontId="7" fillId="9" borderId="38" xfId="0" applyFont="1" applyFill="1" applyBorder="1" applyAlignment="1" applyProtection="1">
      <alignment horizontal="center"/>
    </xf>
    <xf numFmtId="0" fontId="2" fillId="5" borderId="51" xfId="0" applyFont="1" applyFill="1" applyBorder="1" applyAlignment="1" applyProtection="1">
      <alignment horizontal="center"/>
    </xf>
    <xf numFmtId="0" fontId="2" fillId="5" borderId="38" xfId="0" applyFont="1" applyFill="1" applyBorder="1" applyAlignment="1" applyProtection="1">
      <alignment horizontal="center"/>
    </xf>
    <xf numFmtId="0" fontId="35" fillId="0" borderId="63" xfId="0" applyFont="1" applyFill="1" applyBorder="1" applyAlignment="1" applyProtection="1">
      <alignment horizontal="center" wrapText="1"/>
    </xf>
    <xf numFmtId="0" fontId="4" fillId="5" borderId="58" xfId="0" applyFont="1" applyFill="1" applyBorder="1" applyAlignment="1" applyProtection="1">
      <alignment horizontal="center" vertical="center" wrapText="1"/>
    </xf>
    <xf numFmtId="0" fontId="4" fillId="5" borderId="59" xfId="0" applyFont="1" applyFill="1" applyBorder="1" applyAlignment="1" applyProtection="1">
      <alignment horizontal="center" vertical="center" wrapText="1"/>
    </xf>
    <xf numFmtId="0" fontId="4" fillId="5" borderId="60" xfId="0" applyFont="1" applyFill="1" applyBorder="1" applyAlignment="1" applyProtection="1">
      <alignment horizontal="center" vertical="center" wrapText="1"/>
    </xf>
    <xf numFmtId="0" fontId="4" fillId="5" borderId="50" xfId="0" applyFont="1" applyFill="1" applyBorder="1" applyAlignment="1" applyProtection="1">
      <alignment horizontal="center" vertical="center" wrapText="1"/>
    </xf>
    <xf numFmtId="0" fontId="4" fillId="5" borderId="47" xfId="0" applyFont="1" applyFill="1" applyBorder="1" applyAlignment="1" applyProtection="1">
      <alignment horizontal="center" vertical="center" wrapText="1"/>
    </xf>
    <xf numFmtId="0" fontId="4" fillId="5" borderId="53" xfId="0" applyFont="1" applyFill="1" applyBorder="1" applyAlignment="1" applyProtection="1">
      <alignment horizontal="center" vertical="center" wrapText="1"/>
    </xf>
    <xf numFmtId="0" fontId="4" fillId="6" borderId="43" xfId="0" applyFont="1" applyFill="1" applyBorder="1" applyAlignment="1" applyProtection="1">
      <alignment horizontal="center"/>
    </xf>
    <xf numFmtId="0" fontId="4" fillId="6" borderId="48" xfId="0" applyFont="1" applyFill="1" applyBorder="1" applyAlignment="1" applyProtection="1">
      <alignment horizontal="center"/>
    </xf>
    <xf numFmtId="0" fontId="12" fillId="3" borderId="33" xfId="0" applyFont="1" applyFill="1" applyBorder="1" applyAlignment="1" applyProtection="1">
      <alignment horizontal="center" textRotation="90"/>
    </xf>
    <xf numFmtId="0" fontId="12" fillId="3" borderId="0" xfId="0" applyFont="1" applyFill="1" applyBorder="1" applyAlignment="1" applyProtection="1">
      <alignment horizontal="center" textRotation="90"/>
    </xf>
    <xf numFmtId="0" fontId="6" fillId="0" borderId="62" xfId="0" applyFont="1" applyFill="1" applyBorder="1" applyAlignment="1" applyProtection="1">
      <alignment horizontal="center" wrapText="1"/>
    </xf>
    <xf numFmtId="0" fontId="6" fillId="0" borderId="63" xfId="0" applyFont="1" applyFill="1" applyBorder="1" applyAlignment="1" applyProtection="1">
      <alignment horizontal="center" wrapText="1"/>
    </xf>
    <xf numFmtId="0" fontId="4" fillId="0" borderId="0" xfId="0" applyFont="1" applyBorder="1" applyAlignment="1" applyProtection="1">
      <alignment horizontal="right"/>
    </xf>
    <xf numFmtId="0" fontId="5" fillId="0" borderId="0" xfId="0" applyFont="1" applyBorder="1" applyAlignment="1" applyProtection="1">
      <alignment horizontal="center"/>
    </xf>
    <xf numFmtId="0" fontId="4" fillId="8" borderId="43" xfId="0" applyFont="1" applyFill="1" applyBorder="1" applyAlignment="1" applyProtection="1">
      <alignment horizontal="center"/>
    </xf>
    <xf numFmtId="0" fontId="4" fillId="8" borderId="48" xfId="0" applyFont="1" applyFill="1" applyBorder="1" applyAlignment="1" applyProtection="1">
      <alignment horizontal="center"/>
    </xf>
    <xf numFmtId="0" fontId="4" fillId="0" borderId="43" xfId="0" applyFont="1" applyFill="1" applyBorder="1" applyAlignment="1" applyProtection="1">
      <alignment horizontal="right"/>
    </xf>
    <xf numFmtId="0" fontId="4" fillId="0" borderId="48" xfId="0" applyFont="1" applyFill="1" applyBorder="1" applyAlignment="1" applyProtection="1">
      <alignment horizontal="right"/>
    </xf>
    <xf numFmtId="0" fontId="4" fillId="0" borderId="143" xfId="0" applyFont="1" applyFill="1" applyBorder="1" applyAlignment="1" applyProtection="1">
      <alignment horizontal="right"/>
    </xf>
    <xf numFmtId="0" fontId="4" fillId="8" borderId="64" xfId="0" applyFont="1" applyFill="1" applyBorder="1" applyAlignment="1" applyProtection="1">
      <alignment horizontal="center" wrapText="1"/>
    </xf>
    <xf numFmtId="0" fontId="4" fillId="8" borderId="65" xfId="0" applyFont="1" applyFill="1" applyBorder="1" applyAlignment="1" applyProtection="1">
      <alignment horizontal="center" wrapText="1"/>
    </xf>
    <xf numFmtId="0" fontId="2" fillId="2" borderId="5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4" fillId="6" borderId="0" xfId="0" applyFont="1" applyFill="1" applyBorder="1" applyAlignment="1" applyProtection="1">
      <alignment horizontal="center" wrapText="1"/>
    </xf>
    <xf numFmtId="0" fontId="4" fillId="6" borderId="0" xfId="0" applyFont="1" applyFill="1" applyBorder="1" applyAlignment="1" applyProtection="1">
      <alignment horizontal="right"/>
    </xf>
    <xf numFmtId="0" fontId="2" fillId="6" borderId="0" xfId="0" applyFont="1" applyFill="1" applyBorder="1" applyAlignment="1" applyProtection="1">
      <alignment horizontal="left"/>
    </xf>
    <xf numFmtId="0" fontId="17" fillId="9" borderId="51" xfId="0" applyFont="1" applyFill="1" applyBorder="1" applyAlignment="1" applyProtection="1">
      <alignment horizontal="center" wrapText="1"/>
    </xf>
    <xf numFmtId="0" fontId="17" fillId="9" borderId="38" xfId="0" applyFont="1" applyFill="1" applyBorder="1" applyAlignment="1" applyProtection="1">
      <alignment horizontal="center" wrapText="1"/>
    </xf>
    <xf numFmtId="0" fontId="4" fillId="0" borderId="43" xfId="0" applyFont="1" applyFill="1" applyBorder="1" applyAlignment="1" applyProtection="1">
      <alignment horizontal="left"/>
    </xf>
    <xf numFmtId="0" fontId="4" fillId="0" borderId="48" xfId="0" applyFont="1" applyFill="1" applyBorder="1" applyAlignment="1" applyProtection="1">
      <alignment horizontal="left"/>
    </xf>
    <xf numFmtId="0" fontId="4" fillId="0" borderId="35" xfId="0" applyFont="1" applyFill="1" applyBorder="1" applyAlignment="1" applyProtection="1">
      <alignment horizontal="left"/>
    </xf>
    <xf numFmtId="0" fontId="4" fillId="14" borderId="58" xfId="0" applyFont="1" applyFill="1" applyBorder="1" applyAlignment="1" applyProtection="1">
      <alignment horizontal="center" vertical="center" wrapText="1"/>
    </xf>
    <xf numFmtId="0" fontId="4" fillId="14" borderId="59" xfId="0" applyFont="1" applyFill="1" applyBorder="1" applyAlignment="1" applyProtection="1">
      <alignment horizontal="center" vertical="center" wrapText="1"/>
    </xf>
    <xf numFmtId="0" fontId="4" fillId="14" borderId="60" xfId="0" applyFont="1" applyFill="1" applyBorder="1" applyAlignment="1" applyProtection="1">
      <alignment horizontal="center" vertical="center" wrapText="1"/>
    </xf>
    <xf numFmtId="0" fontId="4" fillId="14" borderId="50" xfId="0" applyFont="1" applyFill="1" applyBorder="1" applyAlignment="1" applyProtection="1">
      <alignment horizontal="center" vertical="center" wrapText="1"/>
    </xf>
    <xf numFmtId="0" fontId="4" fillId="14" borderId="47" xfId="0" applyFont="1" applyFill="1" applyBorder="1" applyAlignment="1" applyProtection="1">
      <alignment horizontal="center" vertical="center" wrapText="1"/>
    </xf>
    <xf numFmtId="0" fontId="4" fillId="14" borderId="53" xfId="0" applyFont="1" applyFill="1" applyBorder="1" applyAlignment="1" applyProtection="1">
      <alignment horizontal="center" vertical="center" wrapText="1"/>
    </xf>
    <xf numFmtId="0" fontId="6" fillId="0" borderId="43" xfId="0" applyFont="1" applyBorder="1" applyAlignment="1" applyProtection="1">
      <alignment vertical="distributed"/>
    </xf>
    <xf numFmtId="0" fontId="2" fillId="0" borderId="48" xfId="0" applyFont="1" applyBorder="1" applyAlignment="1" applyProtection="1">
      <alignment vertical="distributed"/>
    </xf>
    <xf numFmtId="0" fontId="0" fillId="0" borderId="35" xfId="0" applyBorder="1" applyAlignment="1" applyProtection="1">
      <alignment vertical="distributed"/>
    </xf>
    <xf numFmtId="0" fontId="6" fillId="0" borderId="43" xfId="0" applyFont="1" applyBorder="1" applyAlignment="1" applyProtection="1">
      <alignment horizontal="left" vertical="distributed"/>
    </xf>
    <xf numFmtId="0" fontId="2" fillId="0" borderId="48" xfId="0" applyFont="1" applyBorder="1" applyAlignment="1" applyProtection="1">
      <alignment horizontal="left" vertical="distributed"/>
    </xf>
    <xf numFmtId="0" fontId="0" fillId="0" borderId="48" xfId="0" applyBorder="1" applyAlignment="1" applyProtection="1">
      <alignment horizontal="left" vertical="distributed"/>
    </xf>
    <xf numFmtId="0" fontId="0" fillId="0" borderId="35" xfId="0" applyBorder="1" applyAlignment="1" applyProtection="1">
      <alignment horizontal="left" vertical="distributed"/>
    </xf>
    <xf numFmtId="0" fontId="0" fillId="0" borderId="48" xfId="0" applyBorder="1" applyAlignment="1" applyProtection="1">
      <alignment vertical="distributed"/>
    </xf>
    <xf numFmtId="0" fontId="11" fillId="0" borderId="43" xfId="1" applyNumberFormat="1" applyFont="1" applyFill="1" applyBorder="1" applyAlignment="1" applyProtection="1">
      <alignment horizontal="center" wrapText="1"/>
      <protection locked="0"/>
    </xf>
    <xf numFmtId="0" fontId="11" fillId="0" borderId="35" xfId="1" applyNumberFormat="1" applyFont="1" applyFill="1" applyBorder="1" applyAlignment="1" applyProtection="1">
      <alignment horizontal="center" wrapText="1"/>
      <protection locked="0"/>
    </xf>
    <xf numFmtId="0" fontId="6" fillId="0" borderId="21" xfId="0" applyFont="1" applyBorder="1" applyAlignment="1" applyProtection="1">
      <alignment horizontal="right"/>
    </xf>
    <xf numFmtId="0" fontId="11" fillId="0" borderId="21" xfId="0" applyFont="1" applyBorder="1" applyAlignment="1" applyProtection="1">
      <alignment horizontal="right"/>
    </xf>
    <xf numFmtId="0" fontId="36" fillId="0" borderId="21" xfId="0" applyNumberFormat="1" applyFont="1" applyFill="1" applyBorder="1" applyAlignment="1" applyProtection="1">
      <alignment vertical="center" wrapText="1"/>
      <protection locked="0"/>
    </xf>
    <xf numFmtId="0" fontId="11" fillId="0" borderId="21" xfId="0" applyNumberFormat="1" applyFont="1" applyFill="1" applyBorder="1" applyAlignment="1" applyProtection="1">
      <protection locked="0"/>
    </xf>
    <xf numFmtId="0" fontId="6" fillId="0" borderId="43" xfId="0" applyFont="1" applyBorder="1" applyAlignment="1" applyProtection="1">
      <alignment vertical="top" wrapText="1"/>
    </xf>
    <xf numFmtId="0" fontId="2" fillId="0" borderId="48" xfId="0" applyFont="1" applyBorder="1" applyAlignment="1" applyProtection="1">
      <alignment vertical="top" wrapText="1"/>
    </xf>
    <xf numFmtId="0" fontId="2" fillId="0" borderId="35" xfId="0" applyFont="1" applyBorder="1" applyAlignment="1" applyProtection="1">
      <alignment vertical="top" wrapText="1"/>
    </xf>
    <xf numFmtId="0" fontId="2" fillId="0" borderId="21" xfId="0" applyFont="1" applyBorder="1" applyAlignment="1" applyProtection="1">
      <alignment vertical="center" wrapText="1"/>
    </xf>
    <xf numFmtId="0" fontId="7" fillId="0" borderId="21" xfId="0" applyFont="1" applyBorder="1" applyAlignment="1" applyProtection="1">
      <alignment vertical="center" wrapText="1"/>
    </xf>
  </cellXfs>
  <cellStyles count="3">
    <cellStyle name="Currency" xfId="1" builtinId="4"/>
    <cellStyle name="Normal" xfId="0" builtinId="0"/>
    <cellStyle name="Normal 2" xfId="2"/>
  </cellStyles>
  <dxfs count="23">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
      <font>
        <color rgb="FF9C65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342900</xdr:colOff>
      <xdr:row>152</xdr:row>
      <xdr:rowOff>47625</xdr:rowOff>
    </xdr:from>
    <xdr:to>
      <xdr:col>6</xdr:col>
      <xdr:colOff>171450</xdr:colOff>
      <xdr:row>161</xdr:row>
      <xdr:rowOff>19050</xdr:rowOff>
    </xdr:to>
    <xdr:pic>
      <xdr:nvPicPr>
        <xdr:cNvPr id="1541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45119925"/>
          <a:ext cx="382905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13608</xdr:colOff>
      <xdr:row>153</xdr:row>
      <xdr:rowOff>54428</xdr:rowOff>
    </xdr:from>
    <xdr:to>
      <xdr:col>37</xdr:col>
      <xdr:colOff>0</xdr:colOff>
      <xdr:row>163</xdr:row>
      <xdr:rowOff>0</xdr:rowOff>
    </xdr:to>
    <xdr:sp macro="" textlink="">
      <xdr:nvSpPr>
        <xdr:cNvPr id="2" name="TextBox 1"/>
        <xdr:cNvSpPr txBox="1"/>
      </xdr:nvSpPr>
      <xdr:spPr>
        <a:xfrm>
          <a:off x="6427108" y="39119628"/>
          <a:ext cx="8596992" cy="196487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lang="en-US" sz="1600" b="1">
              <a:solidFill>
                <a:srgbClr val="002060"/>
              </a:solidFill>
              <a:effectLst/>
              <a:latin typeface="+mn-lt"/>
              <a:ea typeface="+mn-ea"/>
              <a:cs typeface="+mn-cs"/>
            </a:rPr>
            <a:t>Special Delivery Instructions: </a:t>
          </a:r>
          <a:r>
            <a:rPr lang="en-US" sz="1600" b="1">
              <a:solidFill>
                <a:srgbClr val="002060"/>
              </a:solidFill>
            </a:rPr>
            <a:t>*Ship"1 to 101" ship to Attn: Facilities</a:t>
          </a:r>
          <a:r>
            <a:rPr lang="en-US" sz="1600" b="1" baseline="0">
              <a:solidFill>
                <a:srgbClr val="002060"/>
              </a:solidFill>
            </a:rPr>
            <a:t> Director</a:t>
          </a:r>
          <a:r>
            <a:rPr lang="en-US" sz="1600" b="1">
              <a:solidFill>
                <a:srgbClr val="002060"/>
              </a:solidFill>
            </a:rPr>
            <a:t>, Queens Public Library, Operation Center, 145-54 156th Street, Jamaica, NY 11434 </a:t>
          </a:r>
        </a:p>
        <a:p>
          <a:r>
            <a:rPr lang="en-US" sz="1600" b="1">
              <a:solidFill>
                <a:srgbClr val="002060"/>
              </a:solidFill>
            </a:rPr>
            <a:t>*Ship</a:t>
          </a:r>
          <a:r>
            <a:rPr lang="en-US" sz="1600" b="1" baseline="0">
              <a:solidFill>
                <a:srgbClr val="002060"/>
              </a:solidFill>
            </a:rPr>
            <a:t> </a:t>
          </a:r>
          <a:r>
            <a:rPr lang="en-US" sz="1600" b="1">
              <a:solidFill>
                <a:srgbClr val="002060"/>
              </a:solidFill>
            </a:rPr>
            <a:t>102 to 119" Attn: Mike Clancy, Operations Center, 145-54 156th Street, Jamaica, NY 11434         </a:t>
          </a:r>
          <a:r>
            <a:rPr lang="en-US" sz="1400" b="1">
              <a:solidFill>
                <a:srgbClr val="002060"/>
              </a:solidFill>
            </a:rPr>
            <a:t>               </a:t>
          </a:r>
          <a:r>
            <a:rPr lang="en-US" sz="1800" b="1">
              <a:solidFill>
                <a:srgbClr val="002060"/>
              </a:solidFill>
            </a:rPr>
            <a:t>**Please submit a sample of embroidering work PRIOR</a:t>
          </a:r>
          <a:r>
            <a:rPr lang="en-US" sz="1800" b="1" baseline="0">
              <a:solidFill>
                <a:srgbClr val="002060"/>
              </a:solidFill>
            </a:rPr>
            <a:t> TO PRODUCTION </a:t>
          </a:r>
        </a:p>
        <a:p>
          <a:pPr>
            <a:lnSpc>
              <a:spcPts val="1900"/>
            </a:lnSpc>
          </a:pPr>
          <a:r>
            <a:rPr lang="en-US" sz="1800" b="1" baseline="0">
              <a:solidFill>
                <a:srgbClr val="002060"/>
              </a:solidFill>
            </a:rPr>
            <a:t>***Please note the vendor must package 119 individual bundles with the Employee's Name and corresponding uniform request.  </a:t>
          </a:r>
          <a:r>
            <a:rPr lang="en-US" sz="1600" b="1" baseline="0">
              <a:solidFill>
                <a:srgbClr val="002060"/>
              </a:solidFill>
            </a:rPr>
            <a:t>                                                                                             </a:t>
          </a:r>
          <a:endParaRPr lang="en-US" sz="1600" b="1">
            <a:solidFill>
              <a:srgbClr val="002060"/>
            </a:solidFill>
          </a:endParaRPr>
        </a:p>
      </xdr:txBody>
    </xdr:sp>
    <xdr:clientData/>
  </xdr:twoCellAnchor>
  <xdr:twoCellAnchor editAs="oneCell">
    <xdr:from>
      <xdr:col>17</xdr:col>
      <xdr:colOff>247650</xdr:colOff>
      <xdr:row>164</xdr:row>
      <xdr:rowOff>66675</xdr:rowOff>
    </xdr:from>
    <xdr:to>
      <xdr:col>28</xdr:col>
      <xdr:colOff>66675</xdr:colOff>
      <xdr:row>177</xdr:row>
      <xdr:rowOff>47625</xdr:rowOff>
    </xdr:to>
    <xdr:pic>
      <xdr:nvPicPr>
        <xdr:cNvPr id="15417"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15275" y="47520225"/>
          <a:ext cx="3495675" cy="2581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17</xdr:col>
      <xdr:colOff>203200</xdr:colOff>
      <xdr:row>169</xdr:row>
      <xdr:rowOff>88900</xdr:rowOff>
    </xdr:from>
    <xdr:ext cx="184731" cy="264560"/>
    <xdr:sp macro="" textlink="">
      <xdr:nvSpPr>
        <xdr:cNvPr id="5" name="TextBox 4"/>
        <xdr:cNvSpPr txBox="1"/>
      </xdr:nvSpPr>
      <xdr:spPr>
        <a:xfrm>
          <a:off x="9004300" y="4239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36</xdr:col>
      <xdr:colOff>266700</xdr:colOff>
      <xdr:row>112</xdr:row>
      <xdr:rowOff>123825</xdr:rowOff>
    </xdr:from>
    <xdr:to>
      <xdr:col>45</xdr:col>
      <xdr:colOff>323850</xdr:colOff>
      <xdr:row>125</xdr:row>
      <xdr:rowOff>152400</xdr:rowOff>
    </xdr:to>
    <xdr:pic>
      <xdr:nvPicPr>
        <xdr:cNvPr id="15419"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477875" y="33861375"/>
          <a:ext cx="3009900" cy="302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243"/>
  <sheetViews>
    <sheetView showGridLines="0" tabSelected="1" zoomScale="70" zoomScaleNormal="70" zoomScaleSheetLayoutView="30" zoomScalePageLayoutView="60" workbookViewId="0">
      <selection activeCell="AD14" sqref="AD14"/>
    </sheetView>
  </sheetViews>
  <sheetFormatPr defaultRowHeight="15" x14ac:dyDescent="0.2"/>
  <cols>
    <col min="1" max="1" width="4.7109375" style="349" customWidth="1"/>
    <col min="2" max="2" width="19.140625" style="22" customWidth="1"/>
    <col min="3" max="3" width="24.5703125" style="22" customWidth="1"/>
    <col min="4" max="9" width="5.42578125" style="21" customWidth="1"/>
    <col min="10" max="10" width="0.7109375" style="22" customWidth="1"/>
    <col min="11" max="16" width="5.42578125" style="22" customWidth="1"/>
    <col min="17" max="17" width="0.7109375" style="22" customWidth="1"/>
    <col min="18" max="23" width="5.42578125" style="21" customWidth="1"/>
    <col min="24" max="24" width="0.85546875" style="22" customWidth="1"/>
    <col min="25" max="30" width="5.42578125" style="21" customWidth="1"/>
    <col min="31" max="31" width="0.85546875" style="231" customWidth="1"/>
    <col min="32" max="33" width="4.42578125" style="231" hidden="1" customWidth="1"/>
    <col min="34" max="38" width="5.42578125" style="231" customWidth="1"/>
    <col min="39" max="39" width="5.42578125" style="230" customWidth="1"/>
    <col min="40" max="40" width="0.7109375" style="231" customWidth="1"/>
    <col min="41" max="42" width="5.42578125" style="231" customWidth="1"/>
    <col min="43" max="43" width="5.28515625" style="231" customWidth="1"/>
    <col min="44" max="46" width="5.5703125" style="231" customWidth="1"/>
    <col min="47" max="47" width="0.7109375" style="231" customWidth="1"/>
    <col min="48" max="48" width="3.42578125" style="231" customWidth="1"/>
    <col min="49" max="49" width="5.5703125" style="231" customWidth="1"/>
    <col min="50" max="50" width="0.85546875" style="231" customWidth="1"/>
    <col min="51" max="51" width="7.42578125" style="231" customWidth="1"/>
    <col min="52" max="52" width="6.7109375" style="405" customWidth="1"/>
    <col min="53" max="53" width="11.85546875" style="105" hidden="1" customWidth="1"/>
    <col min="54" max="55" width="9.140625" style="21" hidden="1" customWidth="1"/>
    <col min="56" max="56" width="1.140625" style="21" hidden="1" customWidth="1"/>
    <col min="57" max="57" width="0.28515625" style="21" hidden="1" customWidth="1"/>
    <col min="58" max="59" width="5.7109375" style="231" customWidth="1"/>
    <col min="60" max="60" width="5.5703125" style="21" customWidth="1"/>
    <col min="61" max="61" width="6.140625" style="21" customWidth="1"/>
    <col min="62" max="62" width="10.5703125" style="21" customWidth="1"/>
    <col min="63" max="16384" width="9.140625" style="21"/>
  </cols>
  <sheetData>
    <row r="1" spans="1:253" s="23" customFormat="1" ht="108" customHeight="1" thickBot="1" x14ac:dyDescent="0.3">
      <c r="A1" s="1"/>
      <c r="B1" s="2" t="s">
        <v>0</v>
      </c>
      <c r="C1" s="3" t="s">
        <v>7</v>
      </c>
      <c r="D1" s="4" t="s">
        <v>431</v>
      </c>
      <c r="E1" s="4" t="s">
        <v>432</v>
      </c>
      <c r="F1" s="4" t="s">
        <v>433</v>
      </c>
      <c r="G1" s="4" t="s">
        <v>436</v>
      </c>
      <c r="H1" s="4" t="s">
        <v>434</v>
      </c>
      <c r="I1" s="5" t="s">
        <v>435</v>
      </c>
      <c r="J1" s="6"/>
      <c r="K1" s="7" t="s">
        <v>437</v>
      </c>
      <c r="L1" s="8" t="s">
        <v>438</v>
      </c>
      <c r="M1" s="8" t="s">
        <v>439</v>
      </c>
      <c r="N1" s="8" t="s">
        <v>440</v>
      </c>
      <c r="O1" s="4" t="s">
        <v>441</v>
      </c>
      <c r="P1" s="4" t="s">
        <v>442</v>
      </c>
      <c r="Q1" s="9"/>
      <c r="R1" s="5" t="s">
        <v>443</v>
      </c>
      <c r="S1" s="4" t="s">
        <v>444</v>
      </c>
      <c r="T1" s="4" t="s">
        <v>445</v>
      </c>
      <c r="U1" s="4" t="s">
        <v>446</v>
      </c>
      <c r="V1" s="4" t="s">
        <v>447</v>
      </c>
      <c r="W1" s="5" t="s">
        <v>448</v>
      </c>
      <c r="X1" s="10"/>
      <c r="Y1" s="5" t="s">
        <v>449</v>
      </c>
      <c r="Z1" s="4" t="s">
        <v>450</v>
      </c>
      <c r="AA1" s="4" t="s">
        <v>451</v>
      </c>
      <c r="AB1" s="4" t="s">
        <v>452</v>
      </c>
      <c r="AC1" s="4" t="s">
        <v>453</v>
      </c>
      <c r="AD1" s="5" t="s">
        <v>454</v>
      </c>
      <c r="AE1" s="11"/>
      <c r="AF1" s="12" t="s">
        <v>11</v>
      </c>
      <c r="AG1" s="13" t="s">
        <v>12</v>
      </c>
      <c r="AH1" s="5" t="s">
        <v>460</v>
      </c>
      <c r="AI1" s="5" t="s">
        <v>459</v>
      </c>
      <c r="AJ1" s="5" t="s">
        <v>455</v>
      </c>
      <c r="AK1" s="5" t="s">
        <v>456</v>
      </c>
      <c r="AL1" s="5" t="s">
        <v>458</v>
      </c>
      <c r="AM1" s="5" t="s">
        <v>457</v>
      </c>
      <c r="AN1" s="11"/>
      <c r="AO1" s="5" t="s">
        <v>461</v>
      </c>
      <c r="AP1" s="5" t="s">
        <v>462</v>
      </c>
      <c r="AQ1" s="5" t="s">
        <v>463</v>
      </c>
      <c r="AR1" s="5" t="s">
        <v>465</v>
      </c>
      <c r="AS1" s="5" t="s">
        <v>464</v>
      </c>
      <c r="AT1" s="5" t="s">
        <v>466</v>
      </c>
      <c r="AU1" s="11"/>
      <c r="AV1" s="14" t="s">
        <v>50</v>
      </c>
      <c r="AW1" s="14" t="s">
        <v>47</v>
      </c>
      <c r="AX1" s="9"/>
      <c r="AY1" s="15" t="s">
        <v>87</v>
      </c>
      <c r="AZ1" s="16" t="s">
        <v>8</v>
      </c>
      <c r="BA1" s="489"/>
      <c r="BB1" s="490"/>
      <c r="BC1" s="490"/>
      <c r="BD1" s="490"/>
      <c r="BE1" s="17"/>
      <c r="BF1" s="18" t="s">
        <v>43</v>
      </c>
      <c r="BG1" s="18" t="s">
        <v>46</v>
      </c>
      <c r="BH1" s="19" t="s">
        <v>416</v>
      </c>
      <c r="BI1" s="20" t="s">
        <v>467</v>
      </c>
      <c r="BJ1" s="21"/>
      <c r="BK1" s="21"/>
      <c r="BL1" s="21"/>
      <c r="BM1" s="21"/>
      <c r="BN1" s="21"/>
      <c r="BO1" s="21"/>
      <c r="BP1" s="21"/>
      <c r="BQ1" s="21"/>
      <c r="BR1" s="21"/>
      <c r="BS1" s="21"/>
      <c r="BT1" s="21"/>
      <c r="BU1" s="21"/>
      <c r="BV1" s="21"/>
      <c r="BW1" s="21"/>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row>
    <row r="2" spans="1:253" s="23" customFormat="1" ht="43.5" customHeight="1" thickTop="1" thickBot="1" x14ac:dyDescent="0.3">
      <c r="A2" s="500" t="s">
        <v>63</v>
      </c>
      <c r="B2" s="501"/>
      <c r="C2" s="501"/>
      <c r="D2" s="473" t="s">
        <v>423</v>
      </c>
      <c r="E2" s="473"/>
      <c r="F2" s="473"/>
      <c r="G2" s="473"/>
      <c r="H2" s="473"/>
      <c r="I2" s="473"/>
      <c r="J2" s="474"/>
      <c r="K2" s="472" t="s">
        <v>424</v>
      </c>
      <c r="L2" s="473"/>
      <c r="M2" s="473"/>
      <c r="N2" s="473"/>
      <c r="O2" s="473"/>
      <c r="P2" s="473"/>
      <c r="Q2" s="474"/>
      <c r="R2" s="472" t="s">
        <v>425</v>
      </c>
      <c r="S2" s="473"/>
      <c r="T2" s="473"/>
      <c r="U2" s="473"/>
      <c r="V2" s="473"/>
      <c r="W2" s="473"/>
      <c r="X2" s="474"/>
      <c r="Y2" s="472" t="s">
        <v>426</v>
      </c>
      <c r="Z2" s="473"/>
      <c r="AA2" s="473"/>
      <c r="AB2" s="473"/>
      <c r="AC2" s="473"/>
      <c r="AD2" s="473"/>
      <c r="AE2" s="474"/>
      <c r="AF2" s="24"/>
      <c r="AG2" s="24"/>
      <c r="AH2" s="472" t="s">
        <v>412</v>
      </c>
      <c r="AI2" s="473"/>
      <c r="AJ2" s="473"/>
      <c r="AK2" s="473"/>
      <c r="AL2" s="473"/>
      <c r="AM2" s="473"/>
      <c r="AN2" s="474"/>
      <c r="AO2" s="472" t="s">
        <v>427</v>
      </c>
      <c r="AP2" s="473"/>
      <c r="AQ2" s="473"/>
      <c r="AR2" s="473"/>
      <c r="AS2" s="473"/>
      <c r="AT2" s="473"/>
      <c r="AU2" s="474"/>
      <c r="AV2" s="491" t="s">
        <v>62</v>
      </c>
      <c r="AW2" s="491"/>
      <c r="AX2" s="492"/>
      <c r="AY2" s="491" t="s">
        <v>428</v>
      </c>
      <c r="AZ2" s="492"/>
      <c r="BA2" s="25"/>
      <c r="BB2" s="25"/>
      <c r="BC2" s="25"/>
      <c r="BD2" s="25"/>
      <c r="BE2" s="26"/>
      <c r="BF2" s="473" t="s">
        <v>429</v>
      </c>
      <c r="BG2" s="480"/>
      <c r="BH2" s="472" t="s">
        <v>430</v>
      </c>
      <c r="BI2" s="474"/>
      <c r="BJ2" s="21"/>
      <c r="BK2" s="21"/>
      <c r="BL2" s="21"/>
      <c r="BM2" s="21"/>
      <c r="BN2" s="21"/>
      <c r="BO2" s="21"/>
      <c r="BP2" s="21"/>
      <c r="BQ2" s="21"/>
      <c r="BR2" s="21"/>
      <c r="BS2" s="21"/>
      <c r="BT2" s="21"/>
      <c r="BU2" s="21"/>
      <c r="BV2" s="21"/>
      <c r="BW2" s="21"/>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row>
    <row r="3" spans="1:253" s="22" customFormat="1" ht="21.6" customHeight="1" thickTop="1" thickBot="1" x14ac:dyDescent="0.3">
      <c r="A3" s="27">
        <v>1</v>
      </c>
      <c r="B3" s="28" t="s">
        <v>59</v>
      </c>
      <c r="C3" s="29" t="s">
        <v>175</v>
      </c>
      <c r="D3" s="30"/>
      <c r="E3" s="31"/>
      <c r="F3" s="32"/>
      <c r="G3" s="31"/>
      <c r="H3" s="31"/>
      <c r="I3" s="33"/>
      <c r="J3" s="34"/>
      <c r="K3" s="33"/>
      <c r="L3" s="31"/>
      <c r="M3" s="31"/>
      <c r="N3" s="31"/>
      <c r="O3" s="31"/>
      <c r="P3" s="33"/>
      <c r="Q3" s="34"/>
      <c r="R3" s="30"/>
      <c r="S3" s="31"/>
      <c r="T3" s="31"/>
      <c r="U3" s="31"/>
      <c r="V3" s="31"/>
      <c r="W3" s="33">
        <v>3</v>
      </c>
      <c r="X3" s="34"/>
      <c r="Y3" s="30"/>
      <c r="Z3" s="31"/>
      <c r="AA3" s="31"/>
      <c r="AB3" s="31"/>
      <c r="AC3" s="31"/>
      <c r="AD3" s="35"/>
      <c r="AE3" s="36"/>
      <c r="AF3" s="37"/>
      <c r="AG3" s="38"/>
      <c r="AH3" s="35"/>
      <c r="AI3" s="35"/>
      <c r="AJ3" s="35"/>
      <c r="AK3" s="35"/>
      <c r="AL3" s="35"/>
      <c r="AM3" s="35"/>
      <c r="AN3" s="36"/>
      <c r="AO3" s="35"/>
      <c r="AP3" s="35"/>
      <c r="AQ3" s="35"/>
      <c r="AR3" s="35"/>
      <c r="AS3" s="35"/>
      <c r="AT3" s="35">
        <v>1</v>
      </c>
      <c r="AU3" s="39"/>
      <c r="AV3" s="40"/>
      <c r="AW3" s="41"/>
      <c r="AX3" s="42"/>
      <c r="AY3" s="43" t="s">
        <v>130</v>
      </c>
      <c r="AZ3" s="44">
        <v>2</v>
      </c>
      <c r="BA3" s="45"/>
      <c r="BB3" s="45"/>
      <c r="BC3" s="45"/>
      <c r="BD3" s="45"/>
      <c r="BE3" s="45"/>
      <c r="BF3" s="40">
        <v>1</v>
      </c>
      <c r="BG3" s="41" t="s">
        <v>4</v>
      </c>
      <c r="BH3" s="46">
        <v>1</v>
      </c>
      <c r="BI3" s="47">
        <v>1</v>
      </c>
    </row>
    <row r="4" spans="1:253" s="22" customFormat="1" ht="21.6" customHeight="1" thickTop="1" thickBot="1" x14ac:dyDescent="0.3">
      <c r="A4" s="48">
        <v>2</v>
      </c>
      <c r="B4" s="49" t="s">
        <v>70</v>
      </c>
      <c r="C4" s="29" t="s">
        <v>176</v>
      </c>
      <c r="D4" s="30"/>
      <c r="E4" s="31"/>
      <c r="F4" s="31">
        <v>1</v>
      </c>
      <c r="G4" s="31"/>
      <c r="H4" s="31"/>
      <c r="I4" s="33"/>
      <c r="J4" s="50"/>
      <c r="K4" s="33"/>
      <c r="L4" s="31"/>
      <c r="M4" s="31">
        <v>1</v>
      </c>
      <c r="N4" s="31"/>
      <c r="O4" s="31"/>
      <c r="P4" s="33"/>
      <c r="Q4" s="50"/>
      <c r="R4" s="30"/>
      <c r="S4" s="31"/>
      <c r="T4" s="31">
        <v>2</v>
      </c>
      <c r="U4" s="31"/>
      <c r="V4" s="31"/>
      <c r="W4" s="33"/>
      <c r="X4" s="50"/>
      <c r="Y4" s="30"/>
      <c r="Z4" s="31"/>
      <c r="AA4" s="31">
        <v>1</v>
      </c>
      <c r="AB4" s="31"/>
      <c r="AC4" s="31"/>
      <c r="AD4" s="35"/>
      <c r="AE4" s="39"/>
      <c r="AF4" s="51"/>
      <c r="AG4" s="52"/>
      <c r="AH4" s="35"/>
      <c r="AI4" s="35"/>
      <c r="AJ4" s="35">
        <v>1</v>
      </c>
      <c r="AK4" s="35"/>
      <c r="AL4" s="53"/>
      <c r="AM4" s="54"/>
      <c r="AN4" s="39"/>
      <c r="AO4" s="35"/>
      <c r="AP4" s="35"/>
      <c r="AQ4" s="35"/>
      <c r="AR4" s="35"/>
      <c r="AS4" s="35"/>
      <c r="AT4" s="35"/>
      <c r="AU4" s="39"/>
      <c r="AV4" s="55"/>
      <c r="AW4" s="56"/>
      <c r="AX4" s="57"/>
      <c r="AY4" s="30"/>
      <c r="AZ4" s="58"/>
      <c r="BA4" s="45"/>
      <c r="BB4" s="45"/>
      <c r="BC4" s="45"/>
      <c r="BD4" s="45"/>
      <c r="BE4" s="45"/>
      <c r="BF4" s="59">
        <v>1</v>
      </c>
      <c r="BG4" s="60" t="s">
        <v>5</v>
      </c>
      <c r="BH4" s="61">
        <v>1</v>
      </c>
      <c r="BI4" s="56">
        <v>1</v>
      </c>
    </row>
    <row r="5" spans="1:253" s="22" customFormat="1" ht="21.6" customHeight="1" thickTop="1" thickBot="1" x14ac:dyDescent="0.3">
      <c r="A5" s="48">
        <v>3</v>
      </c>
      <c r="B5" s="49" t="s">
        <v>90</v>
      </c>
      <c r="C5" s="29" t="s">
        <v>177</v>
      </c>
      <c r="D5" s="62"/>
      <c r="E5" s="63"/>
      <c r="F5" s="63"/>
      <c r="G5" s="63"/>
      <c r="H5" s="63"/>
      <c r="I5" s="64"/>
      <c r="J5" s="50"/>
      <c r="K5" s="64">
        <v>2</v>
      </c>
      <c r="L5" s="63"/>
      <c r="M5" s="63"/>
      <c r="N5" s="63"/>
      <c r="O5" s="63"/>
      <c r="P5" s="64"/>
      <c r="Q5" s="50"/>
      <c r="R5" s="62">
        <v>1</v>
      </c>
      <c r="S5" s="63"/>
      <c r="T5" s="63"/>
      <c r="U5" s="63"/>
      <c r="V5" s="63"/>
      <c r="W5" s="64"/>
      <c r="X5" s="50"/>
      <c r="Y5" s="62">
        <v>1</v>
      </c>
      <c r="Z5" s="63"/>
      <c r="AA5" s="63"/>
      <c r="AB5" s="63"/>
      <c r="AC5" s="63"/>
      <c r="AD5" s="53"/>
      <c r="AE5" s="39"/>
      <c r="AF5" s="65"/>
      <c r="AG5" s="66"/>
      <c r="AH5" s="53"/>
      <c r="AI5" s="53"/>
      <c r="AJ5" s="53"/>
      <c r="AK5" s="53"/>
      <c r="AL5" s="53"/>
      <c r="AM5" s="67"/>
      <c r="AN5" s="39"/>
      <c r="AO5" s="53"/>
      <c r="AP5" s="53"/>
      <c r="AQ5" s="53"/>
      <c r="AR5" s="53"/>
      <c r="AS5" s="53"/>
      <c r="AT5" s="53"/>
      <c r="AU5" s="39"/>
      <c r="AV5" s="55"/>
      <c r="AW5" s="56"/>
      <c r="AX5" s="57"/>
      <c r="AY5" s="62" t="s">
        <v>131</v>
      </c>
      <c r="AZ5" s="68">
        <v>2</v>
      </c>
      <c r="BA5" s="45"/>
      <c r="BB5" s="45"/>
      <c r="BC5" s="45"/>
      <c r="BD5" s="45"/>
      <c r="BE5" s="45"/>
      <c r="BF5" s="55">
        <v>1</v>
      </c>
      <c r="BG5" s="56" t="s">
        <v>6</v>
      </c>
      <c r="BH5" s="61">
        <v>1</v>
      </c>
      <c r="BI5" s="56">
        <v>1</v>
      </c>
      <c r="HO5" s="21"/>
    </row>
    <row r="6" spans="1:253" s="22" customFormat="1" ht="21.6" customHeight="1" thickTop="1" thickBot="1" x14ac:dyDescent="0.3">
      <c r="A6" s="48">
        <v>4</v>
      </c>
      <c r="B6" s="69" t="s">
        <v>36</v>
      </c>
      <c r="C6" s="29" t="s">
        <v>178</v>
      </c>
      <c r="D6" s="62">
        <v>2</v>
      </c>
      <c r="E6" s="63"/>
      <c r="F6" s="63"/>
      <c r="G6" s="63"/>
      <c r="H6" s="63"/>
      <c r="I6" s="64"/>
      <c r="J6" s="50"/>
      <c r="K6" s="64"/>
      <c r="L6" s="63"/>
      <c r="M6" s="63"/>
      <c r="N6" s="63"/>
      <c r="O6" s="63"/>
      <c r="P6" s="64"/>
      <c r="Q6" s="50"/>
      <c r="R6" s="62"/>
      <c r="S6" s="63"/>
      <c r="T6" s="63"/>
      <c r="U6" s="63"/>
      <c r="V6" s="63"/>
      <c r="W6" s="64"/>
      <c r="X6" s="50"/>
      <c r="Y6" s="62">
        <v>1</v>
      </c>
      <c r="Z6" s="63"/>
      <c r="AA6" s="63"/>
      <c r="AB6" s="63"/>
      <c r="AC6" s="63"/>
      <c r="AD6" s="53"/>
      <c r="AE6" s="39"/>
      <c r="AF6" s="65"/>
      <c r="AG6" s="66"/>
      <c r="AH6" s="53"/>
      <c r="AI6" s="53"/>
      <c r="AJ6" s="53"/>
      <c r="AK6" s="53"/>
      <c r="AL6" s="53"/>
      <c r="AM6" s="53"/>
      <c r="AN6" s="39"/>
      <c r="AO6" s="53">
        <v>1</v>
      </c>
      <c r="AP6" s="53"/>
      <c r="AQ6" s="53"/>
      <c r="AR6" s="53"/>
      <c r="AS6" s="53"/>
      <c r="AT6" s="53"/>
      <c r="AU6" s="39"/>
      <c r="AV6" s="55"/>
      <c r="AW6" s="56"/>
      <c r="AX6" s="57"/>
      <c r="AY6" s="62" t="s">
        <v>131</v>
      </c>
      <c r="AZ6" s="68">
        <v>2</v>
      </c>
      <c r="BA6" s="45"/>
      <c r="BB6" s="45"/>
      <c r="BC6" s="45"/>
      <c r="BD6" s="45"/>
      <c r="BE6" s="45"/>
      <c r="BF6" s="55">
        <v>1</v>
      </c>
      <c r="BG6" s="56" t="s">
        <v>6</v>
      </c>
      <c r="BH6" s="61">
        <v>1</v>
      </c>
      <c r="BI6" s="56">
        <v>1</v>
      </c>
      <c r="HO6" s="21"/>
    </row>
    <row r="7" spans="1:253" s="22" customFormat="1" ht="21.6" customHeight="1" thickTop="1" thickBot="1" x14ac:dyDescent="0.3">
      <c r="A7" s="48">
        <v>5</v>
      </c>
      <c r="B7" s="49" t="s">
        <v>52</v>
      </c>
      <c r="C7" s="29" t="s">
        <v>179</v>
      </c>
      <c r="D7" s="62"/>
      <c r="E7" s="63"/>
      <c r="F7" s="63">
        <v>1</v>
      </c>
      <c r="G7" s="63"/>
      <c r="H7" s="63"/>
      <c r="I7" s="64"/>
      <c r="J7" s="50"/>
      <c r="K7" s="64"/>
      <c r="L7" s="63"/>
      <c r="M7" s="63">
        <v>1</v>
      </c>
      <c r="N7" s="63"/>
      <c r="O7" s="63"/>
      <c r="P7" s="64"/>
      <c r="Q7" s="50"/>
      <c r="R7" s="62"/>
      <c r="S7" s="63"/>
      <c r="T7" s="63"/>
      <c r="U7" s="63"/>
      <c r="V7" s="63"/>
      <c r="W7" s="64"/>
      <c r="X7" s="50"/>
      <c r="Y7" s="62"/>
      <c r="Z7" s="63"/>
      <c r="AA7" s="63">
        <v>2</v>
      </c>
      <c r="AB7" s="63"/>
      <c r="AC7" s="63"/>
      <c r="AD7" s="53"/>
      <c r="AE7" s="39"/>
      <c r="AF7" s="65"/>
      <c r="AG7" s="66"/>
      <c r="AH7" s="53"/>
      <c r="AI7" s="53"/>
      <c r="AJ7" s="53"/>
      <c r="AK7" s="53"/>
      <c r="AL7" s="53"/>
      <c r="AM7" s="53"/>
      <c r="AN7" s="39"/>
      <c r="AO7" s="53"/>
      <c r="AP7" s="53"/>
      <c r="AQ7" s="53">
        <v>2</v>
      </c>
      <c r="AR7" s="53"/>
      <c r="AS7" s="53"/>
      <c r="AT7" s="53"/>
      <c r="AU7" s="39"/>
      <c r="AV7" s="55"/>
      <c r="AW7" s="56"/>
      <c r="AX7" s="57"/>
      <c r="AY7" s="62"/>
      <c r="AZ7" s="68"/>
      <c r="BA7" s="45"/>
      <c r="BB7" s="45"/>
      <c r="BC7" s="45"/>
      <c r="BD7" s="45"/>
      <c r="BE7" s="45"/>
      <c r="BF7" s="55">
        <v>1</v>
      </c>
      <c r="BG7" s="56" t="s">
        <v>1</v>
      </c>
      <c r="BH7" s="61">
        <v>1</v>
      </c>
      <c r="BI7" s="56">
        <v>1</v>
      </c>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row>
    <row r="8" spans="1:253" s="22" customFormat="1" ht="21.6" customHeight="1" thickTop="1" thickBot="1" x14ac:dyDescent="0.3">
      <c r="A8" s="48">
        <v>6</v>
      </c>
      <c r="B8" s="49" t="s">
        <v>42</v>
      </c>
      <c r="C8" s="29" t="s">
        <v>180</v>
      </c>
      <c r="D8" s="62"/>
      <c r="E8" s="63"/>
      <c r="F8" s="70">
        <v>1</v>
      </c>
      <c r="G8" s="63"/>
      <c r="H8" s="63"/>
      <c r="I8" s="64"/>
      <c r="J8" s="50"/>
      <c r="K8" s="64"/>
      <c r="L8" s="63"/>
      <c r="M8" s="63">
        <v>1</v>
      </c>
      <c r="N8" s="63"/>
      <c r="O8" s="63"/>
      <c r="P8" s="64"/>
      <c r="Q8" s="50"/>
      <c r="R8" s="62"/>
      <c r="S8" s="63"/>
      <c r="T8" s="63"/>
      <c r="U8" s="63"/>
      <c r="V8" s="63"/>
      <c r="W8" s="64"/>
      <c r="X8" s="50"/>
      <c r="Y8" s="62"/>
      <c r="Z8" s="63"/>
      <c r="AA8" s="63">
        <v>2</v>
      </c>
      <c r="AB8" s="63"/>
      <c r="AC8" s="63"/>
      <c r="AD8" s="53"/>
      <c r="AE8" s="39"/>
      <c r="AF8" s="65"/>
      <c r="AG8" s="66"/>
      <c r="AH8" s="53"/>
      <c r="AI8" s="53"/>
      <c r="AJ8" s="53">
        <v>1</v>
      </c>
      <c r="AK8" s="53"/>
      <c r="AL8" s="53"/>
      <c r="AM8" s="53"/>
      <c r="AN8" s="39"/>
      <c r="AO8" s="53"/>
      <c r="AP8" s="53"/>
      <c r="AQ8" s="53">
        <v>1</v>
      </c>
      <c r="AR8" s="53"/>
      <c r="AS8" s="53"/>
      <c r="AT8" s="53"/>
      <c r="AU8" s="39"/>
      <c r="AV8" s="55"/>
      <c r="AW8" s="56"/>
      <c r="AX8" s="57"/>
      <c r="AY8" s="62"/>
      <c r="AZ8" s="68"/>
      <c r="BA8" s="45"/>
      <c r="BB8" s="45"/>
      <c r="BC8" s="45"/>
      <c r="BD8" s="45"/>
      <c r="BE8" s="45"/>
      <c r="BF8" s="55">
        <v>1</v>
      </c>
      <c r="BG8" s="56" t="s">
        <v>5</v>
      </c>
      <c r="BH8" s="61">
        <v>1</v>
      </c>
      <c r="BI8" s="56">
        <v>1</v>
      </c>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row>
    <row r="9" spans="1:253" s="22" customFormat="1" ht="21.6" customHeight="1" thickTop="1" thickBot="1" x14ac:dyDescent="0.3">
      <c r="A9" s="48">
        <v>7</v>
      </c>
      <c r="B9" s="49" t="s">
        <v>35</v>
      </c>
      <c r="C9" s="29" t="s">
        <v>181</v>
      </c>
      <c r="D9" s="62"/>
      <c r="E9" s="63"/>
      <c r="F9" s="71"/>
      <c r="G9" s="63"/>
      <c r="H9" s="63"/>
      <c r="I9" s="64"/>
      <c r="J9" s="50"/>
      <c r="K9" s="64"/>
      <c r="L9" s="63"/>
      <c r="M9" s="63">
        <v>2</v>
      </c>
      <c r="N9" s="63"/>
      <c r="O9" s="63"/>
      <c r="P9" s="64"/>
      <c r="Q9" s="50"/>
      <c r="R9" s="62"/>
      <c r="S9" s="63"/>
      <c r="T9" s="63">
        <v>2</v>
      </c>
      <c r="U9" s="63"/>
      <c r="V9" s="63"/>
      <c r="W9" s="64"/>
      <c r="X9" s="50"/>
      <c r="Y9" s="62"/>
      <c r="Z9" s="63"/>
      <c r="AA9" s="63"/>
      <c r="AB9" s="63"/>
      <c r="AC9" s="63"/>
      <c r="AD9" s="53"/>
      <c r="AE9" s="39"/>
      <c r="AF9" s="65"/>
      <c r="AG9" s="66"/>
      <c r="AH9" s="53"/>
      <c r="AI9" s="53"/>
      <c r="AJ9" s="53"/>
      <c r="AK9" s="53"/>
      <c r="AL9" s="53"/>
      <c r="AM9" s="53"/>
      <c r="AN9" s="39"/>
      <c r="AO9" s="53"/>
      <c r="AP9" s="53"/>
      <c r="AQ9" s="53">
        <v>2</v>
      </c>
      <c r="AR9" s="53"/>
      <c r="AS9" s="53"/>
      <c r="AT9" s="53"/>
      <c r="AU9" s="39"/>
      <c r="AV9" s="55"/>
      <c r="AW9" s="56"/>
      <c r="AX9" s="57"/>
      <c r="AY9" s="62"/>
      <c r="AZ9" s="68"/>
      <c r="BA9" s="45"/>
      <c r="BB9" s="45"/>
      <c r="BC9" s="45"/>
      <c r="BD9" s="45"/>
      <c r="BE9" s="45"/>
      <c r="BF9" s="55">
        <v>1</v>
      </c>
      <c r="BG9" s="56" t="s">
        <v>1</v>
      </c>
      <c r="BH9" s="61">
        <v>1</v>
      </c>
      <c r="BI9" s="56">
        <v>1</v>
      </c>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row>
    <row r="10" spans="1:253" ht="21.6" customHeight="1" thickTop="1" thickBot="1" x14ac:dyDescent="0.3">
      <c r="A10" s="48">
        <v>8</v>
      </c>
      <c r="B10" s="49" t="s">
        <v>91</v>
      </c>
      <c r="C10" s="29" t="s">
        <v>182</v>
      </c>
      <c r="D10" s="62"/>
      <c r="E10" s="63"/>
      <c r="F10" s="63"/>
      <c r="G10" s="63"/>
      <c r="H10" s="63"/>
      <c r="I10" s="64"/>
      <c r="J10" s="50"/>
      <c r="K10" s="64"/>
      <c r="L10" s="63"/>
      <c r="M10" s="63">
        <v>2</v>
      </c>
      <c r="N10" s="63"/>
      <c r="O10" s="63"/>
      <c r="P10" s="64"/>
      <c r="Q10" s="50"/>
      <c r="R10" s="62"/>
      <c r="S10" s="63"/>
      <c r="T10" s="63"/>
      <c r="U10" s="63"/>
      <c r="V10" s="63"/>
      <c r="W10" s="64"/>
      <c r="X10" s="50"/>
      <c r="Y10" s="62"/>
      <c r="Z10" s="63"/>
      <c r="AA10" s="63"/>
      <c r="AB10" s="63"/>
      <c r="AC10" s="63"/>
      <c r="AD10" s="53"/>
      <c r="AE10" s="39"/>
      <c r="AF10" s="62"/>
      <c r="AG10" s="63"/>
      <c r="AH10" s="53"/>
      <c r="AI10" s="53"/>
      <c r="AJ10" s="53"/>
      <c r="AK10" s="53"/>
      <c r="AL10" s="53"/>
      <c r="AM10" s="67"/>
      <c r="AN10" s="39"/>
      <c r="AO10" s="53"/>
      <c r="AP10" s="53"/>
      <c r="AQ10" s="53">
        <v>2</v>
      </c>
      <c r="AR10" s="53"/>
      <c r="AS10" s="53"/>
      <c r="AT10" s="53"/>
      <c r="AU10" s="39"/>
      <c r="AV10" s="55"/>
      <c r="AW10" s="56"/>
      <c r="AX10" s="57"/>
      <c r="AY10" s="62" t="s">
        <v>132</v>
      </c>
      <c r="AZ10" s="68">
        <v>2</v>
      </c>
      <c r="BA10" s="45"/>
      <c r="BB10" s="45"/>
      <c r="BC10" s="45"/>
      <c r="BD10" s="45"/>
      <c r="BE10" s="45"/>
      <c r="BF10" s="55">
        <v>1</v>
      </c>
      <c r="BG10" s="56" t="s">
        <v>1</v>
      </c>
      <c r="BH10" s="61">
        <v>1</v>
      </c>
      <c r="BI10" s="56">
        <v>1</v>
      </c>
    </row>
    <row r="11" spans="1:253" ht="21.6" customHeight="1" thickTop="1" thickBot="1" x14ac:dyDescent="0.3">
      <c r="A11" s="48">
        <v>9</v>
      </c>
      <c r="B11" s="49" t="s">
        <v>38</v>
      </c>
      <c r="C11" s="29" t="s">
        <v>183</v>
      </c>
      <c r="D11" s="62"/>
      <c r="E11" s="63"/>
      <c r="F11" s="63"/>
      <c r="G11" s="63">
        <v>2</v>
      </c>
      <c r="H11" s="63"/>
      <c r="I11" s="64"/>
      <c r="J11" s="50"/>
      <c r="K11" s="64"/>
      <c r="L11" s="63"/>
      <c r="M11" s="63"/>
      <c r="N11" s="63">
        <v>2</v>
      </c>
      <c r="O11" s="63"/>
      <c r="P11" s="64"/>
      <c r="Q11" s="50"/>
      <c r="R11" s="62"/>
      <c r="S11" s="63"/>
      <c r="T11" s="63"/>
      <c r="U11" s="63"/>
      <c r="V11" s="63"/>
      <c r="W11" s="64"/>
      <c r="X11" s="50"/>
      <c r="Y11" s="62"/>
      <c r="Z11" s="63"/>
      <c r="AA11" s="63"/>
      <c r="AB11" s="63">
        <v>1</v>
      </c>
      <c r="AC11" s="63"/>
      <c r="AD11" s="53"/>
      <c r="AE11" s="39"/>
      <c r="AF11" s="62"/>
      <c r="AG11" s="63"/>
      <c r="AH11" s="53"/>
      <c r="AI11" s="53"/>
      <c r="AJ11" s="53"/>
      <c r="AK11" s="53"/>
      <c r="AL11" s="72"/>
      <c r="AM11" s="73"/>
      <c r="AN11" s="39"/>
      <c r="AO11" s="53"/>
      <c r="AP11" s="53"/>
      <c r="AQ11" s="53"/>
      <c r="AR11" s="53">
        <v>1</v>
      </c>
      <c r="AS11" s="53"/>
      <c r="AT11" s="53"/>
      <c r="AU11" s="39"/>
      <c r="AV11" s="55"/>
      <c r="AW11" s="56"/>
      <c r="AX11" s="57"/>
      <c r="AY11" s="62"/>
      <c r="AZ11" s="68"/>
      <c r="BA11" s="45"/>
      <c r="BB11" s="45"/>
      <c r="BC11" s="45"/>
      <c r="BD11" s="45"/>
      <c r="BE11" s="45"/>
      <c r="BF11" s="55">
        <v>1</v>
      </c>
      <c r="BG11" s="56" t="s">
        <v>2</v>
      </c>
      <c r="BH11" s="61">
        <v>1</v>
      </c>
      <c r="BI11" s="56">
        <v>1</v>
      </c>
    </row>
    <row r="12" spans="1:253" ht="21.6" customHeight="1" thickTop="1" thickBot="1" x14ac:dyDescent="0.3">
      <c r="A12" s="48">
        <v>10</v>
      </c>
      <c r="B12" s="49" t="s">
        <v>20</v>
      </c>
      <c r="C12" s="29" t="s">
        <v>184</v>
      </c>
      <c r="D12" s="62"/>
      <c r="E12" s="63"/>
      <c r="F12" s="63"/>
      <c r="G12" s="63"/>
      <c r="H12" s="63"/>
      <c r="I12" s="64"/>
      <c r="J12" s="50"/>
      <c r="K12" s="64"/>
      <c r="L12" s="63"/>
      <c r="M12" s="63"/>
      <c r="N12" s="63"/>
      <c r="O12" s="63"/>
      <c r="P12" s="64"/>
      <c r="Q12" s="50"/>
      <c r="R12" s="62"/>
      <c r="S12" s="63"/>
      <c r="T12" s="63"/>
      <c r="U12" s="63"/>
      <c r="V12" s="63"/>
      <c r="W12" s="64"/>
      <c r="X12" s="50"/>
      <c r="Y12" s="62"/>
      <c r="Z12" s="63"/>
      <c r="AA12" s="63"/>
      <c r="AB12" s="63"/>
      <c r="AC12" s="63"/>
      <c r="AD12" s="53"/>
      <c r="AE12" s="39"/>
      <c r="AF12" s="62"/>
      <c r="AG12" s="63"/>
      <c r="AH12" s="53"/>
      <c r="AI12" s="53"/>
      <c r="AJ12" s="53">
        <v>2</v>
      </c>
      <c r="AK12" s="53"/>
      <c r="AL12" s="53"/>
      <c r="AM12" s="67"/>
      <c r="AN12" s="39"/>
      <c r="AO12" s="53"/>
      <c r="AP12" s="53"/>
      <c r="AQ12" s="53">
        <v>2</v>
      </c>
      <c r="AR12" s="53"/>
      <c r="AS12" s="53"/>
      <c r="AT12" s="53"/>
      <c r="AU12" s="39"/>
      <c r="AV12" s="55"/>
      <c r="AW12" s="56"/>
      <c r="AX12" s="57"/>
      <c r="AY12" s="62" t="s">
        <v>133</v>
      </c>
      <c r="AZ12" s="68">
        <v>2</v>
      </c>
      <c r="BA12" s="45"/>
      <c r="BB12" s="45"/>
      <c r="BC12" s="45"/>
      <c r="BD12" s="45"/>
      <c r="BE12" s="45"/>
      <c r="BF12" s="55">
        <v>1</v>
      </c>
      <c r="BG12" s="56" t="s">
        <v>1</v>
      </c>
      <c r="BH12" s="61">
        <v>1</v>
      </c>
      <c r="BI12" s="56">
        <v>1</v>
      </c>
    </row>
    <row r="13" spans="1:253" ht="21.6" customHeight="1" thickTop="1" thickBot="1" x14ac:dyDescent="0.3">
      <c r="A13" s="48">
        <v>11</v>
      </c>
      <c r="B13" s="49" t="s">
        <v>32</v>
      </c>
      <c r="C13" s="29" t="s">
        <v>185</v>
      </c>
      <c r="D13" s="62"/>
      <c r="E13" s="63"/>
      <c r="F13" s="63"/>
      <c r="G13" s="63"/>
      <c r="H13" s="63"/>
      <c r="I13" s="64"/>
      <c r="J13" s="50"/>
      <c r="K13" s="64">
        <v>1</v>
      </c>
      <c r="L13" s="63"/>
      <c r="M13" s="63"/>
      <c r="N13" s="63"/>
      <c r="O13" s="63"/>
      <c r="P13" s="64"/>
      <c r="Q13" s="50"/>
      <c r="R13" s="62">
        <v>1</v>
      </c>
      <c r="S13" s="63"/>
      <c r="T13" s="63"/>
      <c r="U13" s="63"/>
      <c r="V13" s="63"/>
      <c r="W13" s="64"/>
      <c r="X13" s="50"/>
      <c r="Y13" s="62"/>
      <c r="Z13" s="63"/>
      <c r="AA13" s="63"/>
      <c r="AB13" s="63"/>
      <c r="AC13" s="63"/>
      <c r="AD13" s="53"/>
      <c r="AE13" s="39"/>
      <c r="AF13" s="65"/>
      <c r="AG13" s="66"/>
      <c r="AH13" s="53">
        <v>1</v>
      </c>
      <c r="AI13" s="53"/>
      <c r="AJ13" s="53"/>
      <c r="AK13" s="53"/>
      <c r="AL13" s="53"/>
      <c r="AM13" s="53"/>
      <c r="AN13" s="39"/>
      <c r="AO13" s="53">
        <v>1</v>
      </c>
      <c r="AP13" s="53"/>
      <c r="AQ13" s="53"/>
      <c r="AR13" s="53"/>
      <c r="AS13" s="53"/>
      <c r="AT13" s="53"/>
      <c r="AU13" s="39"/>
      <c r="AV13" s="55"/>
      <c r="AW13" s="56"/>
      <c r="AX13" s="57"/>
      <c r="AY13" s="62" t="s">
        <v>131</v>
      </c>
      <c r="AZ13" s="68">
        <v>2</v>
      </c>
      <c r="BA13" s="45"/>
      <c r="BB13" s="45"/>
      <c r="BC13" s="45"/>
      <c r="BD13" s="45"/>
      <c r="BE13" s="45"/>
      <c r="BF13" s="55">
        <v>1</v>
      </c>
      <c r="BG13" s="56" t="s">
        <v>6</v>
      </c>
      <c r="BH13" s="61">
        <v>1</v>
      </c>
      <c r="BI13" s="56">
        <v>1</v>
      </c>
    </row>
    <row r="14" spans="1:253" ht="21.6" customHeight="1" thickTop="1" thickBot="1" x14ac:dyDescent="0.3">
      <c r="A14" s="48">
        <v>12</v>
      </c>
      <c r="B14" s="49" t="s">
        <v>35</v>
      </c>
      <c r="C14" s="29" t="s">
        <v>186</v>
      </c>
      <c r="D14" s="62"/>
      <c r="E14" s="63"/>
      <c r="F14" s="63"/>
      <c r="G14" s="63"/>
      <c r="H14" s="63"/>
      <c r="I14" s="64"/>
      <c r="J14" s="50"/>
      <c r="K14" s="64"/>
      <c r="L14" s="63">
        <v>2</v>
      </c>
      <c r="M14" s="63"/>
      <c r="N14" s="63"/>
      <c r="O14" s="63"/>
      <c r="P14" s="64"/>
      <c r="Q14" s="50"/>
      <c r="R14" s="62"/>
      <c r="S14" s="63">
        <v>2</v>
      </c>
      <c r="T14" s="63"/>
      <c r="U14" s="63"/>
      <c r="V14" s="63"/>
      <c r="W14" s="64"/>
      <c r="X14" s="50"/>
      <c r="Y14" s="62"/>
      <c r="Z14" s="63"/>
      <c r="AA14" s="63"/>
      <c r="AB14" s="63"/>
      <c r="AC14" s="63"/>
      <c r="AD14" s="53"/>
      <c r="AE14" s="39"/>
      <c r="AF14" s="65"/>
      <c r="AG14" s="66"/>
      <c r="AH14" s="53"/>
      <c r="AI14" s="53"/>
      <c r="AJ14" s="53"/>
      <c r="AK14" s="53"/>
      <c r="AL14" s="53"/>
      <c r="AM14" s="53"/>
      <c r="AN14" s="39"/>
      <c r="AO14" s="53"/>
      <c r="AP14" s="53">
        <v>2</v>
      </c>
      <c r="AQ14" s="53"/>
      <c r="AR14" s="53"/>
      <c r="AS14" s="53"/>
      <c r="AT14" s="53"/>
      <c r="AU14" s="39"/>
      <c r="AV14" s="55"/>
      <c r="AW14" s="56"/>
      <c r="AX14" s="57"/>
      <c r="AY14" s="62"/>
      <c r="AZ14" s="68"/>
      <c r="BA14" s="45"/>
      <c r="BB14" s="45"/>
      <c r="BC14" s="45"/>
      <c r="BD14" s="45"/>
      <c r="BE14" s="45"/>
      <c r="BF14" s="59">
        <v>1</v>
      </c>
      <c r="BG14" s="60" t="s">
        <v>1</v>
      </c>
      <c r="BH14" s="61">
        <v>1</v>
      </c>
      <c r="BI14" s="56">
        <v>1</v>
      </c>
    </row>
    <row r="15" spans="1:253" ht="21.6" customHeight="1" thickTop="1" thickBot="1" x14ac:dyDescent="0.3">
      <c r="A15" s="48">
        <v>13</v>
      </c>
      <c r="B15" s="49" t="s">
        <v>83</v>
      </c>
      <c r="C15" s="29" t="s">
        <v>187</v>
      </c>
      <c r="D15" s="62"/>
      <c r="E15" s="63"/>
      <c r="F15" s="63"/>
      <c r="G15" s="63">
        <v>2</v>
      </c>
      <c r="H15" s="63"/>
      <c r="I15" s="64"/>
      <c r="J15" s="50"/>
      <c r="K15" s="64"/>
      <c r="L15" s="63"/>
      <c r="M15" s="63"/>
      <c r="N15" s="63"/>
      <c r="O15" s="63"/>
      <c r="P15" s="64"/>
      <c r="Q15" s="50"/>
      <c r="R15" s="62"/>
      <c r="S15" s="63"/>
      <c r="T15" s="63"/>
      <c r="U15" s="63">
        <v>2</v>
      </c>
      <c r="V15" s="63"/>
      <c r="W15" s="64"/>
      <c r="X15" s="50"/>
      <c r="Y15" s="62"/>
      <c r="Z15" s="63"/>
      <c r="AA15" s="63"/>
      <c r="AB15" s="63">
        <v>1</v>
      </c>
      <c r="AC15" s="63"/>
      <c r="AD15" s="53"/>
      <c r="AE15" s="39"/>
      <c r="AF15" s="65"/>
      <c r="AG15" s="66"/>
      <c r="AH15" s="53"/>
      <c r="AI15" s="53"/>
      <c r="AJ15" s="53"/>
      <c r="AK15" s="53"/>
      <c r="AL15" s="53"/>
      <c r="AM15" s="53"/>
      <c r="AN15" s="39"/>
      <c r="AO15" s="53"/>
      <c r="AP15" s="53"/>
      <c r="AQ15" s="53"/>
      <c r="AR15" s="53">
        <v>1</v>
      </c>
      <c r="AS15" s="53"/>
      <c r="AT15" s="53"/>
      <c r="AU15" s="39"/>
      <c r="AV15" s="55"/>
      <c r="AW15" s="56"/>
      <c r="AX15" s="57"/>
      <c r="AY15" s="62"/>
      <c r="AZ15" s="68"/>
      <c r="BA15" s="45"/>
      <c r="BB15" s="45"/>
      <c r="BC15" s="45"/>
      <c r="BD15" s="45"/>
      <c r="BE15" s="45"/>
      <c r="BF15" s="55">
        <v>1</v>
      </c>
      <c r="BG15" s="56" t="s">
        <v>5</v>
      </c>
      <c r="BH15" s="61">
        <v>1</v>
      </c>
      <c r="BI15" s="56">
        <v>1</v>
      </c>
      <c r="HO15" s="22"/>
    </row>
    <row r="16" spans="1:253" ht="21.6" customHeight="1" thickTop="1" thickBot="1" x14ac:dyDescent="0.3">
      <c r="A16" s="48">
        <v>14</v>
      </c>
      <c r="B16" s="49" t="s">
        <v>18</v>
      </c>
      <c r="C16" s="29" t="s">
        <v>188</v>
      </c>
      <c r="D16" s="62"/>
      <c r="E16" s="63"/>
      <c r="F16" s="63"/>
      <c r="G16" s="63"/>
      <c r="H16" s="63"/>
      <c r="I16" s="64"/>
      <c r="J16" s="50"/>
      <c r="K16" s="64"/>
      <c r="L16" s="63">
        <v>2</v>
      </c>
      <c r="M16" s="63"/>
      <c r="N16" s="63"/>
      <c r="O16" s="63"/>
      <c r="P16" s="64"/>
      <c r="Q16" s="50"/>
      <c r="R16" s="62"/>
      <c r="S16" s="63">
        <v>1</v>
      </c>
      <c r="T16" s="63"/>
      <c r="U16" s="63"/>
      <c r="V16" s="63"/>
      <c r="W16" s="64"/>
      <c r="X16" s="50"/>
      <c r="Y16" s="62"/>
      <c r="Z16" s="63"/>
      <c r="AA16" s="63"/>
      <c r="AB16" s="63"/>
      <c r="AC16" s="63"/>
      <c r="AD16" s="53"/>
      <c r="AE16" s="39"/>
      <c r="AF16" s="65"/>
      <c r="AG16" s="66"/>
      <c r="AH16" s="53"/>
      <c r="AI16" s="53"/>
      <c r="AJ16" s="53"/>
      <c r="AK16" s="53"/>
      <c r="AL16" s="53"/>
      <c r="AM16" s="53"/>
      <c r="AN16" s="39"/>
      <c r="AO16" s="53"/>
      <c r="AP16" s="53">
        <v>1</v>
      </c>
      <c r="AQ16" s="53"/>
      <c r="AR16" s="53"/>
      <c r="AS16" s="53"/>
      <c r="AT16" s="53"/>
      <c r="AU16" s="39"/>
      <c r="AV16" s="55"/>
      <c r="AW16" s="56"/>
      <c r="AX16" s="57"/>
      <c r="AY16" s="62" t="s">
        <v>134</v>
      </c>
      <c r="AZ16" s="68">
        <v>2</v>
      </c>
      <c r="BA16" s="45"/>
      <c r="BB16" s="45"/>
      <c r="BC16" s="45"/>
      <c r="BD16" s="45"/>
      <c r="BE16" s="45"/>
      <c r="BF16" s="55">
        <v>1</v>
      </c>
      <c r="BG16" s="56" t="s">
        <v>3</v>
      </c>
      <c r="BH16" s="61">
        <v>1</v>
      </c>
      <c r="BI16" s="56">
        <v>1</v>
      </c>
      <c r="HO16" s="22"/>
    </row>
    <row r="17" spans="1:253" ht="21.6" customHeight="1" thickTop="1" thickBot="1" x14ac:dyDescent="0.3">
      <c r="A17" s="48">
        <v>15</v>
      </c>
      <c r="B17" s="69" t="s">
        <v>49</v>
      </c>
      <c r="C17" s="29" t="s">
        <v>189</v>
      </c>
      <c r="D17" s="74"/>
      <c r="E17" s="75"/>
      <c r="F17" s="75"/>
      <c r="G17" s="75"/>
      <c r="H17" s="75"/>
      <c r="I17" s="76"/>
      <c r="J17" s="50"/>
      <c r="K17" s="77">
        <v>3</v>
      </c>
      <c r="L17" s="78"/>
      <c r="M17" s="78"/>
      <c r="N17" s="78"/>
      <c r="O17" s="78"/>
      <c r="P17" s="77"/>
      <c r="Q17" s="50"/>
      <c r="R17" s="74"/>
      <c r="S17" s="75"/>
      <c r="T17" s="75"/>
      <c r="U17" s="75"/>
      <c r="V17" s="75"/>
      <c r="W17" s="76"/>
      <c r="X17" s="50"/>
      <c r="Y17" s="74"/>
      <c r="Z17" s="75"/>
      <c r="AA17" s="75"/>
      <c r="AB17" s="75"/>
      <c r="AC17" s="75"/>
      <c r="AD17" s="79"/>
      <c r="AE17" s="39"/>
      <c r="AF17" s="80"/>
      <c r="AG17" s="81"/>
      <c r="AH17" s="79"/>
      <c r="AI17" s="79"/>
      <c r="AJ17" s="79"/>
      <c r="AK17" s="79"/>
      <c r="AL17" s="82"/>
      <c r="AM17" s="79"/>
      <c r="AN17" s="39"/>
      <c r="AO17" s="79">
        <v>1</v>
      </c>
      <c r="AP17" s="79"/>
      <c r="AQ17" s="79"/>
      <c r="AR17" s="79"/>
      <c r="AS17" s="79"/>
      <c r="AT17" s="79"/>
      <c r="AU17" s="39"/>
      <c r="AV17" s="83"/>
      <c r="AW17" s="84">
        <v>2</v>
      </c>
      <c r="AX17" s="57"/>
      <c r="AY17" s="74"/>
      <c r="AZ17" s="84"/>
      <c r="BA17" s="85"/>
      <c r="BB17" s="85"/>
      <c r="BC17" s="85"/>
      <c r="BD17" s="85"/>
      <c r="BE17" s="85"/>
      <c r="BF17" s="86">
        <v>1</v>
      </c>
      <c r="BG17" s="84" t="s">
        <v>6</v>
      </c>
      <c r="BH17" s="87">
        <v>1</v>
      </c>
      <c r="BI17" s="88">
        <v>1</v>
      </c>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row>
    <row r="18" spans="1:253" ht="21.6" customHeight="1" thickTop="1" thickBot="1" x14ac:dyDescent="0.3">
      <c r="A18" s="48">
        <v>16</v>
      </c>
      <c r="B18" s="49" t="s">
        <v>49</v>
      </c>
      <c r="C18" s="29" t="s">
        <v>190</v>
      </c>
      <c r="D18" s="74"/>
      <c r="E18" s="75"/>
      <c r="F18" s="75"/>
      <c r="G18" s="75"/>
      <c r="H18" s="75"/>
      <c r="I18" s="76"/>
      <c r="J18" s="50"/>
      <c r="K18" s="77"/>
      <c r="L18" s="78"/>
      <c r="M18" s="78"/>
      <c r="N18" s="78">
        <v>2</v>
      </c>
      <c r="O18" s="78"/>
      <c r="P18" s="77"/>
      <c r="Q18" s="50"/>
      <c r="R18" s="74"/>
      <c r="S18" s="75"/>
      <c r="T18" s="75"/>
      <c r="U18" s="75"/>
      <c r="V18" s="75"/>
      <c r="W18" s="76"/>
      <c r="X18" s="50"/>
      <c r="Y18" s="74"/>
      <c r="Z18" s="75"/>
      <c r="AA18" s="75"/>
      <c r="AB18" s="75"/>
      <c r="AC18" s="75"/>
      <c r="AD18" s="79"/>
      <c r="AE18" s="39"/>
      <c r="AF18" s="80"/>
      <c r="AG18" s="81"/>
      <c r="AH18" s="79"/>
      <c r="AI18" s="79"/>
      <c r="AJ18" s="79"/>
      <c r="AK18" s="79"/>
      <c r="AL18" s="89"/>
      <c r="AM18" s="90"/>
      <c r="AN18" s="39"/>
      <c r="AO18" s="79"/>
      <c r="AP18" s="79"/>
      <c r="AQ18" s="79"/>
      <c r="AR18" s="79">
        <v>2</v>
      </c>
      <c r="AS18" s="79"/>
      <c r="AT18" s="79"/>
      <c r="AU18" s="39"/>
      <c r="AV18" s="83"/>
      <c r="AW18" s="84"/>
      <c r="AX18" s="57"/>
      <c r="AY18" s="74" t="s">
        <v>135</v>
      </c>
      <c r="AZ18" s="84">
        <v>2</v>
      </c>
      <c r="BA18" s="85"/>
      <c r="BB18" s="85"/>
      <c r="BC18" s="85"/>
      <c r="BD18" s="85"/>
      <c r="BE18" s="85"/>
      <c r="BF18" s="86">
        <v>1</v>
      </c>
      <c r="BG18" s="84" t="s">
        <v>1</v>
      </c>
      <c r="BH18" s="87">
        <v>1</v>
      </c>
      <c r="BI18" s="56">
        <v>1</v>
      </c>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row>
    <row r="19" spans="1:253" ht="21.6" customHeight="1" thickTop="1" thickBot="1" x14ac:dyDescent="0.3">
      <c r="A19" s="48">
        <v>17</v>
      </c>
      <c r="B19" s="69" t="s">
        <v>44</v>
      </c>
      <c r="C19" s="29" t="s">
        <v>191</v>
      </c>
      <c r="D19" s="74"/>
      <c r="E19" s="75"/>
      <c r="F19" s="75"/>
      <c r="G19" s="75">
        <v>2</v>
      </c>
      <c r="H19" s="75"/>
      <c r="I19" s="76"/>
      <c r="J19" s="50"/>
      <c r="K19" s="77"/>
      <c r="L19" s="78"/>
      <c r="M19" s="78"/>
      <c r="N19" s="78"/>
      <c r="O19" s="78"/>
      <c r="P19" s="77"/>
      <c r="Q19" s="50"/>
      <c r="R19" s="74"/>
      <c r="S19" s="75"/>
      <c r="T19" s="75"/>
      <c r="U19" s="75"/>
      <c r="V19" s="75"/>
      <c r="W19" s="76"/>
      <c r="X19" s="50"/>
      <c r="Y19" s="74"/>
      <c r="Z19" s="75"/>
      <c r="AA19" s="75"/>
      <c r="AB19" s="75"/>
      <c r="AC19" s="75"/>
      <c r="AD19" s="79"/>
      <c r="AE19" s="39"/>
      <c r="AF19" s="80"/>
      <c r="AG19" s="81"/>
      <c r="AH19" s="79"/>
      <c r="AI19" s="79"/>
      <c r="AJ19" s="79"/>
      <c r="AK19" s="79">
        <v>2</v>
      </c>
      <c r="AL19" s="79"/>
      <c r="AM19" s="79"/>
      <c r="AN19" s="39"/>
      <c r="AO19" s="79"/>
      <c r="AP19" s="79"/>
      <c r="AQ19" s="79"/>
      <c r="AR19" s="79"/>
      <c r="AS19" s="79"/>
      <c r="AT19" s="79"/>
      <c r="AU19" s="39"/>
      <c r="AV19" s="83"/>
      <c r="AW19" s="84"/>
      <c r="AX19" s="57"/>
      <c r="AY19" s="74" t="s">
        <v>136</v>
      </c>
      <c r="AZ19" s="84">
        <v>2</v>
      </c>
      <c r="BA19" s="85"/>
      <c r="BB19" s="85"/>
      <c r="BC19" s="85"/>
      <c r="BD19" s="85"/>
      <c r="BE19" s="85"/>
      <c r="BF19" s="91">
        <v>1</v>
      </c>
      <c r="BG19" s="88" t="s">
        <v>5</v>
      </c>
      <c r="BH19" s="87">
        <v>1</v>
      </c>
      <c r="BI19" s="88">
        <v>1</v>
      </c>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row>
    <row r="20" spans="1:253" s="22" customFormat="1" ht="21.6" customHeight="1" thickTop="1" thickBot="1" x14ac:dyDescent="0.3">
      <c r="A20" s="48">
        <v>18</v>
      </c>
      <c r="B20" s="49" t="s">
        <v>31</v>
      </c>
      <c r="C20" s="29" t="s">
        <v>192</v>
      </c>
      <c r="D20" s="92"/>
      <c r="E20" s="78">
        <v>1</v>
      </c>
      <c r="F20" s="78"/>
      <c r="G20" s="78"/>
      <c r="H20" s="78"/>
      <c r="I20" s="77"/>
      <c r="J20" s="50"/>
      <c r="K20" s="77"/>
      <c r="L20" s="78">
        <v>1</v>
      </c>
      <c r="M20" s="78"/>
      <c r="N20" s="78"/>
      <c r="O20" s="78"/>
      <c r="P20" s="77"/>
      <c r="Q20" s="50"/>
      <c r="R20" s="92"/>
      <c r="S20" s="78">
        <v>2</v>
      </c>
      <c r="T20" s="78"/>
      <c r="U20" s="78"/>
      <c r="V20" s="78"/>
      <c r="W20" s="77"/>
      <c r="X20" s="50"/>
      <c r="Y20" s="92"/>
      <c r="Z20" s="78">
        <v>1</v>
      </c>
      <c r="AA20" s="78"/>
      <c r="AB20" s="78"/>
      <c r="AC20" s="78"/>
      <c r="AD20" s="93"/>
      <c r="AE20" s="39"/>
      <c r="AF20" s="94"/>
      <c r="AG20" s="95"/>
      <c r="AH20" s="93"/>
      <c r="AI20" s="93"/>
      <c r="AJ20" s="93"/>
      <c r="AK20" s="93"/>
      <c r="AL20" s="93"/>
      <c r="AM20" s="93"/>
      <c r="AN20" s="39"/>
      <c r="AO20" s="93"/>
      <c r="AP20" s="93"/>
      <c r="AQ20" s="93"/>
      <c r="AR20" s="93"/>
      <c r="AS20" s="93"/>
      <c r="AT20" s="93"/>
      <c r="AU20" s="39"/>
      <c r="AV20" s="96"/>
      <c r="AW20" s="88"/>
      <c r="AX20" s="57"/>
      <c r="AY20" s="92" t="s">
        <v>140</v>
      </c>
      <c r="AZ20" s="88">
        <v>1</v>
      </c>
      <c r="BA20" s="97"/>
      <c r="BB20" s="97"/>
      <c r="BC20" s="97"/>
      <c r="BD20" s="97"/>
      <c r="BE20" s="97"/>
      <c r="BF20" s="98">
        <v>1</v>
      </c>
      <c r="BG20" s="60" t="s">
        <v>6</v>
      </c>
      <c r="BH20" s="87">
        <v>1</v>
      </c>
      <c r="BI20" s="88">
        <v>1</v>
      </c>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row>
    <row r="21" spans="1:253" s="22" customFormat="1" ht="21.6" customHeight="1" thickTop="1" thickBot="1" x14ac:dyDescent="0.3">
      <c r="A21" s="48">
        <v>19</v>
      </c>
      <c r="B21" s="49" t="s">
        <v>35</v>
      </c>
      <c r="C21" s="29" t="s">
        <v>193</v>
      </c>
      <c r="D21" s="92">
        <v>3</v>
      </c>
      <c r="E21" s="78"/>
      <c r="F21" s="78"/>
      <c r="G21" s="78"/>
      <c r="H21" s="78"/>
      <c r="I21" s="77"/>
      <c r="J21" s="50"/>
      <c r="K21" s="77"/>
      <c r="L21" s="78"/>
      <c r="M21" s="78"/>
      <c r="N21" s="78"/>
      <c r="O21" s="78"/>
      <c r="P21" s="77"/>
      <c r="Q21" s="50"/>
      <c r="R21" s="92"/>
      <c r="S21" s="78"/>
      <c r="T21" s="78"/>
      <c r="U21" s="78"/>
      <c r="V21" s="78"/>
      <c r="W21" s="77"/>
      <c r="X21" s="50"/>
      <c r="Y21" s="92"/>
      <c r="Z21" s="78">
        <v>1</v>
      </c>
      <c r="AA21" s="78"/>
      <c r="AB21" s="78"/>
      <c r="AC21" s="78"/>
      <c r="AD21" s="93"/>
      <c r="AE21" s="39"/>
      <c r="AF21" s="94"/>
      <c r="AG21" s="95"/>
      <c r="AH21" s="93"/>
      <c r="AI21" s="93"/>
      <c r="AJ21" s="93"/>
      <c r="AK21" s="93"/>
      <c r="AL21" s="93"/>
      <c r="AM21" s="93"/>
      <c r="AN21" s="39"/>
      <c r="AO21" s="93"/>
      <c r="AP21" s="93"/>
      <c r="AQ21" s="93"/>
      <c r="AR21" s="93"/>
      <c r="AS21" s="93"/>
      <c r="AT21" s="93"/>
      <c r="AU21" s="39"/>
      <c r="AV21" s="96"/>
      <c r="AW21" s="88"/>
      <c r="AX21" s="57"/>
      <c r="AY21" s="92" t="s">
        <v>137</v>
      </c>
      <c r="AZ21" s="88">
        <v>2</v>
      </c>
      <c r="BA21" s="97"/>
      <c r="BB21" s="97"/>
      <c r="BC21" s="97"/>
      <c r="BD21" s="97"/>
      <c r="BE21" s="97"/>
      <c r="BF21" s="91">
        <v>1</v>
      </c>
      <c r="BG21" s="56" t="s">
        <v>3</v>
      </c>
      <c r="BH21" s="87">
        <v>1</v>
      </c>
      <c r="BI21" s="88">
        <v>1</v>
      </c>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row>
    <row r="22" spans="1:253" ht="21.6" customHeight="1" thickTop="1" thickBot="1" x14ac:dyDescent="0.3">
      <c r="A22" s="48">
        <v>20</v>
      </c>
      <c r="B22" s="49" t="s">
        <v>34</v>
      </c>
      <c r="C22" s="29" t="s">
        <v>194</v>
      </c>
      <c r="D22" s="74"/>
      <c r="E22" s="75">
        <v>1</v>
      </c>
      <c r="F22" s="75"/>
      <c r="G22" s="75"/>
      <c r="H22" s="75"/>
      <c r="I22" s="76"/>
      <c r="J22" s="50"/>
      <c r="K22" s="77"/>
      <c r="L22" s="78">
        <v>2</v>
      </c>
      <c r="M22" s="78"/>
      <c r="N22" s="78"/>
      <c r="O22" s="99"/>
      <c r="P22" s="77"/>
      <c r="Q22" s="50"/>
      <c r="R22" s="74"/>
      <c r="S22" s="75">
        <v>1</v>
      </c>
      <c r="T22" s="75"/>
      <c r="U22" s="75"/>
      <c r="V22" s="75"/>
      <c r="W22" s="76"/>
      <c r="X22" s="50"/>
      <c r="Y22" s="74"/>
      <c r="Z22" s="75"/>
      <c r="AA22" s="75">
        <v>1</v>
      </c>
      <c r="AB22" s="75"/>
      <c r="AC22" s="75"/>
      <c r="AD22" s="79"/>
      <c r="AE22" s="39"/>
      <c r="AF22" s="80"/>
      <c r="AG22" s="81"/>
      <c r="AH22" s="79"/>
      <c r="AI22" s="79"/>
      <c r="AJ22" s="79">
        <v>1</v>
      </c>
      <c r="AK22" s="79"/>
      <c r="AL22" s="79"/>
      <c r="AM22" s="79"/>
      <c r="AN22" s="39"/>
      <c r="AO22" s="79"/>
      <c r="AP22" s="79"/>
      <c r="AQ22" s="79"/>
      <c r="AR22" s="79"/>
      <c r="AS22" s="79"/>
      <c r="AT22" s="79"/>
      <c r="AU22" s="39"/>
      <c r="AV22" s="83"/>
      <c r="AW22" s="84"/>
      <c r="AX22" s="57"/>
      <c r="AY22" s="74"/>
      <c r="AZ22" s="84"/>
      <c r="BA22" s="85"/>
      <c r="BB22" s="85"/>
      <c r="BC22" s="85"/>
      <c r="BD22" s="85"/>
      <c r="BE22" s="85"/>
      <c r="BF22" s="86">
        <v>1</v>
      </c>
      <c r="BG22" s="84" t="s">
        <v>1</v>
      </c>
      <c r="BH22" s="87">
        <v>1</v>
      </c>
      <c r="BI22" s="88">
        <v>1</v>
      </c>
    </row>
    <row r="23" spans="1:253" ht="21.6" customHeight="1" thickTop="1" thickBot="1" x14ac:dyDescent="0.3">
      <c r="A23" s="48">
        <v>21</v>
      </c>
      <c r="B23" s="49" t="s">
        <v>27</v>
      </c>
      <c r="C23" s="29" t="s">
        <v>195</v>
      </c>
      <c r="D23" s="74"/>
      <c r="E23" s="75"/>
      <c r="F23" s="75">
        <v>1</v>
      </c>
      <c r="G23" s="75"/>
      <c r="H23" s="75"/>
      <c r="I23" s="76"/>
      <c r="J23" s="50"/>
      <c r="K23" s="77"/>
      <c r="L23" s="78"/>
      <c r="M23" s="78">
        <v>1</v>
      </c>
      <c r="N23" s="78"/>
      <c r="O23" s="99"/>
      <c r="P23" s="77"/>
      <c r="Q23" s="50"/>
      <c r="R23" s="74"/>
      <c r="S23" s="75"/>
      <c r="T23" s="75"/>
      <c r="U23" s="75"/>
      <c r="V23" s="75"/>
      <c r="W23" s="76"/>
      <c r="X23" s="50"/>
      <c r="Y23" s="74"/>
      <c r="Z23" s="75"/>
      <c r="AA23" s="75">
        <v>1</v>
      </c>
      <c r="AB23" s="75"/>
      <c r="AC23" s="75"/>
      <c r="AD23" s="79"/>
      <c r="AE23" s="39"/>
      <c r="AF23" s="80"/>
      <c r="AG23" s="81"/>
      <c r="AH23" s="79"/>
      <c r="AI23" s="79"/>
      <c r="AJ23" s="79">
        <v>1</v>
      </c>
      <c r="AK23" s="79"/>
      <c r="AL23" s="79"/>
      <c r="AM23" s="79"/>
      <c r="AN23" s="39"/>
      <c r="AO23" s="79"/>
      <c r="AP23" s="79"/>
      <c r="AQ23" s="79"/>
      <c r="AR23" s="79"/>
      <c r="AS23" s="79"/>
      <c r="AT23" s="79"/>
      <c r="AU23" s="39"/>
      <c r="AV23" s="83"/>
      <c r="AW23" s="84"/>
      <c r="AX23" s="57"/>
      <c r="AY23" s="74" t="s">
        <v>138</v>
      </c>
      <c r="AZ23" s="84">
        <v>2</v>
      </c>
      <c r="BA23" s="85"/>
      <c r="BB23" s="85"/>
      <c r="BC23" s="85"/>
      <c r="BD23" s="85"/>
      <c r="BE23" s="85"/>
      <c r="BF23" s="86">
        <v>1</v>
      </c>
      <c r="BG23" s="84" t="s">
        <v>1</v>
      </c>
      <c r="BH23" s="87">
        <v>1</v>
      </c>
      <c r="BI23" s="88">
        <v>1</v>
      </c>
    </row>
    <row r="24" spans="1:253" ht="21.6" customHeight="1" thickTop="1" thickBot="1" x14ac:dyDescent="0.3">
      <c r="A24" s="48">
        <v>22</v>
      </c>
      <c r="B24" s="49" t="s">
        <v>35</v>
      </c>
      <c r="C24" s="29" t="s">
        <v>196</v>
      </c>
      <c r="D24" s="74"/>
      <c r="E24" s="75">
        <v>1</v>
      </c>
      <c r="F24" s="75"/>
      <c r="G24" s="75"/>
      <c r="H24" s="75"/>
      <c r="I24" s="76"/>
      <c r="J24" s="50"/>
      <c r="K24" s="77"/>
      <c r="L24" s="78">
        <v>2</v>
      </c>
      <c r="M24" s="78"/>
      <c r="N24" s="78"/>
      <c r="O24" s="99"/>
      <c r="P24" s="77"/>
      <c r="Q24" s="50"/>
      <c r="R24" s="74"/>
      <c r="S24" s="75"/>
      <c r="T24" s="75"/>
      <c r="U24" s="75"/>
      <c r="V24" s="75"/>
      <c r="W24" s="76"/>
      <c r="X24" s="50"/>
      <c r="Y24" s="74"/>
      <c r="Z24" s="75"/>
      <c r="AA24" s="75"/>
      <c r="AB24" s="75"/>
      <c r="AC24" s="75"/>
      <c r="AD24" s="79"/>
      <c r="AE24" s="39"/>
      <c r="AF24" s="80"/>
      <c r="AG24" s="81"/>
      <c r="AH24" s="79"/>
      <c r="AI24" s="79"/>
      <c r="AJ24" s="79"/>
      <c r="AK24" s="79"/>
      <c r="AL24" s="79"/>
      <c r="AM24" s="79"/>
      <c r="AN24" s="39"/>
      <c r="AO24" s="79"/>
      <c r="AP24" s="79"/>
      <c r="AQ24" s="79"/>
      <c r="AR24" s="79"/>
      <c r="AS24" s="79"/>
      <c r="AT24" s="79"/>
      <c r="AU24" s="39"/>
      <c r="AV24" s="83"/>
      <c r="AW24" s="84"/>
      <c r="AX24" s="57"/>
      <c r="AY24" s="62" t="s">
        <v>171</v>
      </c>
      <c r="AZ24" s="84">
        <v>3</v>
      </c>
      <c r="BA24" s="85"/>
      <c r="BB24" s="85"/>
      <c r="BC24" s="85"/>
      <c r="BD24" s="85"/>
      <c r="BE24" s="85"/>
      <c r="BF24" s="86">
        <v>1</v>
      </c>
      <c r="BG24" s="56" t="s">
        <v>3</v>
      </c>
      <c r="BH24" s="87">
        <v>1</v>
      </c>
      <c r="BI24" s="88">
        <v>1</v>
      </c>
    </row>
    <row r="25" spans="1:253" ht="21.6" customHeight="1" thickTop="1" thickBot="1" x14ac:dyDescent="0.3">
      <c r="A25" s="48">
        <v>23</v>
      </c>
      <c r="B25" s="49" t="s">
        <v>25</v>
      </c>
      <c r="C25" s="29" t="s">
        <v>197</v>
      </c>
      <c r="D25" s="74"/>
      <c r="E25" s="75"/>
      <c r="F25" s="75"/>
      <c r="G25" s="75"/>
      <c r="H25" s="75"/>
      <c r="I25" s="76"/>
      <c r="J25" s="50"/>
      <c r="K25" s="77"/>
      <c r="L25" s="78"/>
      <c r="M25" s="78"/>
      <c r="N25" s="78"/>
      <c r="O25" s="78"/>
      <c r="P25" s="77"/>
      <c r="Q25" s="50"/>
      <c r="R25" s="74"/>
      <c r="S25" s="75">
        <v>2</v>
      </c>
      <c r="T25" s="75"/>
      <c r="U25" s="75"/>
      <c r="V25" s="75"/>
      <c r="W25" s="76"/>
      <c r="X25" s="50"/>
      <c r="Y25" s="74"/>
      <c r="Z25" s="75"/>
      <c r="AA25" s="75"/>
      <c r="AB25" s="75"/>
      <c r="AC25" s="75"/>
      <c r="AD25" s="79"/>
      <c r="AE25" s="39"/>
      <c r="AF25" s="80"/>
      <c r="AG25" s="81"/>
      <c r="AH25" s="79"/>
      <c r="AI25" s="79">
        <v>2</v>
      </c>
      <c r="AJ25" s="79"/>
      <c r="AK25" s="79"/>
      <c r="AL25" s="79"/>
      <c r="AM25" s="79"/>
      <c r="AN25" s="39"/>
      <c r="AO25" s="79"/>
      <c r="AP25" s="79">
        <v>2</v>
      </c>
      <c r="AQ25" s="79"/>
      <c r="AR25" s="79"/>
      <c r="AS25" s="79"/>
      <c r="AT25" s="79"/>
      <c r="AU25" s="39"/>
      <c r="AV25" s="83"/>
      <c r="AW25" s="84"/>
      <c r="AX25" s="57"/>
      <c r="AY25" s="74"/>
      <c r="AZ25" s="84"/>
      <c r="BA25" s="85"/>
      <c r="BB25" s="85"/>
      <c r="BC25" s="85"/>
      <c r="BD25" s="85"/>
      <c r="BE25" s="85"/>
      <c r="BF25" s="86">
        <v>1</v>
      </c>
      <c r="BG25" s="84" t="s">
        <v>3</v>
      </c>
      <c r="BH25" s="87">
        <v>1</v>
      </c>
      <c r="BI25" s="88">
        <v>1</v>
      </c>
    </row>
    <row r="26" spans="1:253" ht="21.6" customHeight="1" thickTop="1" thickBot="1" x14ac:dyDescent="0.3">
      <c r="A26" s="48">
        <v>24</v>
      </c>
      <c r="B26" s="49" t="s">
        <v>19</v>
      </c>
      <c r="C26" s="29" t="s">
        <v>198</v>
      </c>
      <c r="D26" s="74"/>
      <c r="E26" s="75"/>
      <c r="F26" s="75"/>
      <c r="G26" s="75">
        <v>2</v>
      </c>
      <c r="H26" s="75"/>
      <c r="I26" s="76"/>
      <c r="J26" s="50"/>
      <c r="K26" s="77"/>
      <c r="L26" s="78"/>
      <c r="M26" s="78"/>
      <c r="N26" s="78"/>
      <c r="O26" s="78"/>
      <c r="P26" s="77"/>
      <c r="Q26" s="50"/>
      <c r="R26" s="74"/>
      <c r="S26" s="75"/>
      <c r="T26" s="75"/>
      <c r="U26" s="75">
        <v>2</v>
      </c>
      <c r="V26" s="75"/>
      <c r="W26" s="76"/>
      <c r="X26" s="50"/>
      <c r="Y26" s="74"/>
      <c r="Z26" s="75"/>
      <c r="AA26" s="75"/>
      <c r="AB26" s="75"/>
      <c r="AC26" s="75"/>
      <c r="AD26" s="79"/>
      <c r="AE26" s="39"/>
      <c r="AF26" s="80"/>
      <c r="AG26" s="81"/>
      <c r="AH26" s="79"/>
      <c r="AI26" s="79"/>
      <c r="AJ26" s="79"/>
      <c r="AK26" s="79"/>
      <c r="AL26" s="79"/>
      <c r="AM26" s="79"/>
      <c r="AN26" s="39"/>
      <c r="AO26" s="79"/>
      <c r="AP26" s="79"/>
      <c r="AQ26" s="79"/>
      <c r="AR26" s="79">
        <v>1</v>
      </c>
      <c r="AS26" s="79"/>
      <c r="AT26" s="79"/>
      <c r="AU26" s="39"/>
      <c r="AV26" s="83"/>
      <c r="AW26" s="84"/>
      <c r="AX26" s="57"/>
      <c r="AY26" s="74" t="s">
        <v>151</v>
      </c>
      <c r="AZ26" s="84">
        <v>1</v>
      </c>
      <c r="BA26" s="97"/>
      <c r="BB26" s="85"/>
      <c r="BC26" s="85"/>
      <c r="BD26" s="85"/>
      <c r="BE26" s="85"/>
      <c r="BF26" s="86">
        <v>1</v>
      </c>
      <c r="BG26" s="84" t="s">
        <v>5</v>
      </c>
      <c r="BH26" s="87">
        <v>1</v>
      </c>
      <c r="BI26" s="88">
        <v>1</v>
      </c>
      <c r="HO26" s="22"/>
    </row>
    <row r="27" spans="1:253" ht="21.6" customHeight="1" thickTop="1" thickBot="1" x14ac:dyDescent="0.3">
      <c r="A27" s="48">
        <v>25</v>
      </c>
      <c r="B27" s="49" t="s">
        <v>29</v>
      </c>
      <c r="C27" s="29" t="s">
        <v>199</v>
      </c>
      <c r="D27" s="74"/>
      <c r="E27" s="75"/>
      <c r="F27" s="75"/>
      <c r="G27" s="75"/>
      <c r="H27" s="75"/>
      <c r="I27" s="76"/>
      <c r="J27" s="50"/>
      <c r="K27" s="77"/>
      <c r="L27" s="78"/>
      <c r="M27" s="78"/>
      <c r="N27" s="78"/>
      <c r="O27" s="78"/>
      <c r="P27" s="77"/>
      <c r="Q27" s="50"/>
      <c r="R27" s="74"/>
      <c r="S27" s="75"/>
      <c r="T27" s="75">
        <v>3</v>
      </c>
      <c r="U27" s="75"/>
      <c r="V27" s="75"/>
      <c r="W27" s="76"/>
      <c r="X27" s="50"/>
      <c r="Y27" s="74"/>
      <c r="Z27" s="75"/>
      <c r="AA27" s="75"/>
      <c r="AB27" s="75"/>
      <c r="AC27" s="75"/>
      <c r="AD27" s="79"/>
      <c r="AE27" s="39"/>
      <c r="AF27" s="80"/>
      <c r="AG27" s="81"/>
      <c r="AH27" s="79"/>
      <c r="AI27" s="79"/>
      <c r="AJ27" s="79"/>
      <c r="AK27" s="79"/>
      <c r="AL27" s="79"/>
      <c r="AM27" s="79"/>
      <c r="AN27" s="39"/>
      <c r="AO27" s="79"/>
      <c r="AP27" s="79"/>
      <c r="AQ27" s="79">
        <v>1</v>
      </c>
      <c r="AR27" s="79"/>
      <c r="AS27" s="79"/>
      <c r="AT27" s="79"/>
      <c r="AU27" s="39"/>
      <c r="AV27" s="83"/>
      <c r="AW27" s="84"/>
      <c r="AX27" s="57"/>
      <c r="AY27" s="74" t="s">
        <v>140</v>
      </c>
      <c r="AZ27" s="84">
        <v>2</v>
      </c>
      <c r="BA27" s="97"/>
      <c r="BB27" s="85"/>
      <c r="BC27" s="85"/>
      <c r="BD27" s="85"/>
      <c r="BE27" s="85"/>
      <c r="BF27" s="86">
        <v>1</v>
      </c>
      <c r="BG27" s="56" t="s">
        <v>1</v>
      </c>
      <c r="BH27" s="87">
        <v>1</v>
      </c>
      <c r="BI27" s="88">
        <v>1</v>
      </c>
    </row>
    <row r="28" spans="1:253" ht="21.6" customHeight="1" thickTop="1" thickBot="1" x14ac:dyDescent="0.3">
      <c r="A28" s="48">
        <v>26</v>
      </c>
      <c r="B28" s="49" t="s">
        <v>60</v>
      </c>
      <c r="C28" s="29" t="s">
        <v>200</v>
      </c>
      <c r="D28" s="74"/>
      <c r="E28" s="75"/>
      <c r="F28" s="75"/>
      <c r="G28" s="75"/>
      <c r="H28" s="75"/>
      <c r="I28" s="76"/>
      <c r="J28" s="50"/>
      <c r="K28" s="77"/>
      <c r="L28" s="78"/>
      <c r="M28" s="78">
        <v>2</v>
      </c>
      <c r="N28" s="78"/>
      <c r="O28" s="78"/>
      <c r="P28" s="77"/>
      <c r="Q28" s="50"/>
      <c r="R28" s="74"/>
      <c r="S28" s="75"/>
      <c r="T28" s="75">
        <v>1</v>
      </c>
      <c r="U28" s="75"/>
      <c r="V28" s="75"/>
      <c r="W28" s="76"/>
      <c r="X28" s="50"/>
      <c r="Y28" s="74"/>
      <c r="Z28" s="75"/>
      <c r="AA28" s="75">
        <v>1</v>
      </c>
      <c r="AB28" s="75"/>
      <c r="AC28" s="75"/>
      <c r="AD28" s="79"/>
      <c r="AE28" s="39"/>
      <c r="AF28" s="80"/>
      <c r="AG28" s="81"/>
      <c r="AH28" s="79"/>
      <c r="AI28" s="79"/>
      <c r="AJ28" s="79"/>
      <c r="AK28" s="79"/>
      <c r="AL28" s="79"/>
      <c r="AM28" s="79"/>
      <c r="AN28" s="39"/>
      <c r="AO28" s="79"/>
      <c r="AP28" s="79"/>
      <c r="AQ28" s="79"/>
      <c r="AR28" s="79"/>
      <c r="AS28" s="79"/>
      <c r="AT28" s="79"/>
      <c r="AU28" s="39"/>
      <c r="AV28" s="83"/>
      <c r="AW28" s="84"/>
      <c r="AX28" s="57"/>
      <c r="AY28" s="92" t="s">
        <v>141</v>
      </c>
      <c r="AZ28" s="84">
        <v>2</v>
      </c>
      <c r="BA28" s="85"/>
      <c r="BB28" s="85"/>
      <c r="BC28" s="85"/>
      <c r="BD28" s="85"/>
      <c r="BE28" s="85"/>
      <c r="BF28" s="86">
        <v>1</v>
      </c>
      <c r="BG28" s="84" t="s">
        <v>1</v>
      </c>
      <c r="BH28" s="87">
        <v>1</v>
      </c>
      <c r="BI28" s="88">
        <v>1</v>
      </c>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row>
    <row r="29" spans="1:253" ht="21.6" customHeight="1" thickTop="1" thickBot="1" x14ac:dyDescent="0.3">
      <c r="A29" s="48">
        <v>27</v>
      </c>
      <c r="B29" s="49" t="s">
        <v>23</v>
      </c>
      <c r="C29" s="29" t="s">
        <v>201</v>
      </c>
      <c r="D29" s="74"/>
      <c r="E29" s="75"/>
      <c r="F29" s="75"/>
      <c r="G29" s="75"/>
      <c r="H29" s="75"/>
      <c r="I29" s="76"/>
      <c r="J29" s="50"/>
      <c r="K29" s="77"/>
      <c r="L29" s="78"/>
      <c r="M29" s="78"/>
      <c r="N29" s="78"/>
      <c r="O29" s="78"/>
      <c r="P29" s="77"/>
      <c r="Q29" s="50"/>
      <c r="R29" s="74"/>
      <c r="S29" s="75"/>
      <c r="T29" s="75"/>
      <c r="U29" s="75"/>
      <c r="V29" s="75"/>
      <c r="W29" s="76"/>
      <c r="X29" s="50"/>
      <c r="Y29" s="74"/>
      <c r="Z29" s="75"/>
      <c r="AA29" s="75"/>
      <c r="AB29" s="75"/>
      <c r="AC29" s="75"/>
      <c r="AD29" s="79"/>
      <c r="AE29" s="39"/>
      <c r="AF29" s="80"/>
      <c r="AG29" s="81"/>
      <c r="AH29" s="79"/>
      <c r="AI29" s="79"/>
      <c r="AJ29" s="79"/>
      <c r="AK29" s="79"/>
      <c r="AL29" s="79"/>
      <c r="AM29" s="79"/>
      <c r="AN29" s="39"/>
      <c r="AO29" s="79"/>
      <c r="AP29" s="79"/>
      <c r="AQ29" s="79"/>
      <c r="AR29" s="79"/>
      <c r="AS29" s="79"/>
      <c r="AT29" s="79"/>
      <c r="AU29" s="39"/>
      <c r="AV29" s="83"/>
      <c r="AW29" s="84"/>
      <c r="AX29" s="57"/>
      <c r="AY29" s="74" t="s">
        <v>142</v>
      </c>
      <c r="AZ29" s="84">
        <v>3</v>
      </c>
      <c r="BA29" s="85"/>
      <c r="BB29" s="85"/>
      <c r="BC29" s="85"/>
      <c r="BD29" s="85"/>
      <c r="BE29" s="85"/>
      <c r="BF29" s="86">
        <v>1</v>
      </c>
      <c r="BG29" s="84" t="s">
        <v>1</v>
      </c>
      <c r="BH29" s="87">
        <v>1</v>
      </c>
      <c r="BI29" s="88">
        <v>1</v>
      </c>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row>
    <row r="30" spans="1:253" ht="21.6" customHeight="1" thickTop="1" thickBot="1" x14ac:dyDescent="0.3">
      <c r="A30" s="48">
        <v>28</v>
      </c>
      <c r="B30" s="49" t="s">
        <v>91</v>
      </c>
      <c r="C30" s="29" t="s">
        <v>202</v>
      </c>
      <c r="D30" s="74"/>
      <c r="E30" s="75"/>
      <c r="F30" s="75"/>
      <c r="G30" s="75"/>
      <c r="H30" s="75"/>
      <c r="I30" s="76"/>
      <c r="J30" s="50"/>
      <c r="K30" s="77"/>
      <c r="L30" s="78"/>
      <c r="M30" s="78">
        <v>1</v>
      </c>
      <c r="N30" s="78"/>
      <c r="O30" s="78"/>
      <c r="P30" s="77"/>
      <c r="Q30" s="50"/>
      <c r="R30" s="74"/>
      <c r="S30" s="75"/>
      <c r="T30" s="75">
        <v>2</v>
      </c>
      <c r="U30" s="75"/>
      <c r="V30" s="75"/>
      <c r="W30" s="76"/>
      <c r="X30" s="50"/>
      <c r="Y30" s="74"/>
      <c r="Z30" s="75"/>
      <c r="AA30" s="75">
        <v>1</v>
      </c>
      <c r="AB30" s="75"/>
      <c r="AC30" s="75"/>
      <c r="AD30" s="79"/>
      <c r="AE30" s="39"/>
      <c r="AF30" s="80"/>
      <c r="AG30" s="81"/>
      <c r="AH30" s="79"/>
      <c r="AI30" s="79"/>
      <c r="AJ30" s="79"/>
      <c r="AK30" s="79"/>
      <c r="AL30" s="79"/>
      <c r="AM30" s="79"/>
      <c r="AN30" s="39"/>
      <c r="AO30" s="79"/>
      <c r="AP30" s="79"/>
      <c r="AQ30" s="79">
        <v>1</v>
      </c>
      <c r="AR30" s="79"/>
      <c r="AS30" s="79"/>
      <c r="AT30" s="79"/>
      <c r="AU30" s="39"/>
      <c r="AV30" s="83"/>
      <c r="AW30" s="84"/>
      <c r="AX30" s="57"/>
      <c r="AY30" s="74" t="s">
        <v>144</v>
      </c>
      <c r="AZ30" s="84">
        <v>1</v>
      </c>
      <c r="BA30" s="97"/>
      <c r="BB30" s="97"/>
      <c r="BC30" s="97"/>
      <c r="BD30" s="97"/>
      <c r="BE30" s="85"/>
      <c r="BF30" s="86">
        <v>1</v>
      </c>
      <c r="BG30" s="84" t="s">
        <v>5</v>
      </c>
      <c r="BH30" s="87">
        <v>1</v>
      </c>
      <c r="BI30" s="88">
        <v>1</v>
      </c>
    </row>
    <row r="31" spans="1:253" s="22" customFormat="1" ht="21.6" customHeight="1" thickTop="1" thickBot="1" x14ac:dyDescent="0.3">
      <c r="A31" s="48">
        <v>29</v>
      </c>
      <c r="B31" s="49" t="s">
        <v>92</v>
      </c>
      <c r="C31" s="29" t="s">
        <v>203</v>
      </c>
      <c r="D31" s="92">
        <v>1</v>
      </c>
      <c r="E31" s="78"/>
      <c r="F31" s="78"/>
      <c r="G31" s="78"/>
      <c r="H31" s="78"/>
      <c r="I31" s="77"/>
      <c r="J31" s="50"/>
      <c r="K31" s="77">
        <v>2</v>
      </c>
      <c r="L31" s="78"/>
      <c r="M31" s="78"/>
      <c r="N31" s="78"/>
      <c r="O31" s="78"/>
      <c r="P31" s="77"/>
      <c r="Q31" s="50"/>
      <c r="R31" s="92"/>
      <c r="S31" s="78"/>
      <c r="T31" s="78"/>
      <c r="U31" s="78"/>
      <c r="V31" s="78"/>
      <c r="W31" s="77"/>
      <c r="X31" s="50"/>
      <c r="Y31" s="92"/>
      <c r="Z31" s="78"/>
      <c r="AA31" s="78"/>
      <c r="AB31" s="78"/>
      <c r="AC31" s="78"/>
      <c r="AD31" s="93"/>
      <c r="AE31" s="39"/>
      <c r="AF31" s="94"/>
      <c r="AG31" s="95"/>
      <c r="AH31" s="93"/>
      <c r="AI31" s="93"/>
      <c r="AJ31" s="93"/>
      <c r="AK31" s="93"/>
      <c r="AL31" s="93"/>
      <c r="AM31" s="93"/>
      <c r="AN31" s="39"/>
      <c r="AO31" s="93">
        <v>1</v>
      </c>
      <c r="AP31" s="93"/>
      <c r="AQ31" s="93"/>
      <c r="AR31" s="93"/>
      <c r="AS31" s="93"/>
      <c r="AT31" s="93"/>
      <c r="AU31" s="39"/>
      <c r="AV31" s="96"/>
      <c r="AW31" s="88"/>
      <c r="AX31" s="57"/>
      <c r="AY31" s="92" t="s">
        <v>143</v>
      </c>
      <c r="AZ31" s="88">
        <v>2</v>
      </c>
      <c r="BA31" s="97"/>
      <c r="BB31" s="97"/>
      <c r="BC31" s="97"/>
      <c r="BD31" s="97"/>
      <c r="BE31" s="97"/>
      <c r="BF31" s="91">
        <v>1</v>
      </c>
      <c r="BG31" s="88" t="s">
        <v>6</v>
      </c>
      <c r="BH31" s="87">
        <v>1</v>
      </c>
      <c r="BI31" s="88">
        <v>1</v>
      </c>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c r="IN31" s="21"/>
      <c r="IO31" s="21"/>
      <c r="IP31" s="21"/>
      <c r="IQ31" s="21"/>
      <c r="IR31" s="21"/>
      <c r="IS31" s="21"/>
    </row>
    <row r="32" spans="1:253" ht="21.6" customHeight="1" thickTop="1" thickBot="1" x14ac:dyDescent="0.3">
      <c r="A32" s="48">
        <v>30</v>
      </c>
      <c r="B32" s="49" t="s">
        <v>69</v>
      </c>
      <c r="C32" s="29" t="s">
        <v>204</v>
      </c>
      <c r="D32" s="92"/>
      <c r="E32" s="78"/>
      <c r="F32" s="78"/>
      <c r="G32" s="78"/>
      <c r="H32" s="78"/>
      <c r="I32" s="77"/>
      <c r="J32" s="50"/>
      <c r="K32" s="77"/>
      <c r="L32" s="78"/>
      <c r="M32" s="78"/>
      <c r="N32" s="78">
        <v>2</v>
      </c>
      <c r="O32" s="78"/>
      <c r="P32" s="77"/>
      <c r="Q32" s="50"/>
      <c r="R32" s="92"/>
      <c r="S32" s="78"/>
      <c r="T32" s="78"/>
      <c r="U32" s="78">
        <v>1</v>
      </c>
      <c r="V32" s="78"/>
      <c r="W32" s="77"/>
      <c r="X32" s="50"/>
      <c r="Y32" s="92"/>
      <c r="Z32" s="78"/>
      <c r="AA32" s="78"/>
      <c r="AB32" s="78"/>
      <c r="AC32" s="78"/>
      <c r="AD32" s="93"/>
      <c r="AE32" s="39"/>
      <c r="AF32" s="94"/>
      <c r="AG32" s="95"/>
      <c r="AH32" s="93"/>
      <c r="AI32" s="93"/>
      <c r="AJ32" s="93"/>
      <c r="AK32" s="93">
        <v>1</v>
      </c>
      <c r="AL32" s="93"/>
      <c r="AM32" s="93"/>
      <c r="AN32" s="39"/>
      <c r="AO32" s="93"/>
      <c r="AP32" s="93"/>
      <c r="AQ32" s="93"/>
      <c r="AR32" s="93"/>
      <c r="AS32" s="93"/>
      <c r="AT32" s="93"/>
      <c r="AU32" s="39"/>
      <c r="AV32" s="96"/>
      <c r="AW32" s="88"/>
      <c r="AX32" s="57"/>
      <c r="AY32" s="92" t="s">
        <v>141</v>
      </c>
      <c r="AZ32" s="88">
        <v>2</v>
      </c>
      <c r="BA32" s="97"/>
      <c r="BB32" s="97"/>
      <c r="BC32" s="97"/>
      <c r="BD32" s="97"/>
      <c r="BE32" s="97"/>
      <c r="BF32" s="91">
        <v>1</v>
      </c>
      <c r="BG32" s="88" t="s">
        <v>5</v>
      </c>
      <c r="BH32" s="87">
        <v>1</v>
      </c>
      <c r="BI32" s="88">
        <v>1</v>
      </c>
    </row>
    <row r="33" spans="1:253" ht="21.6" customHeight="1" thickTop="1" thickBot="1" x14ac:dyDescent="0.3">
      <c r="A33" s="48">
        <v>31</v>
      </c>
      <c r="B33" s="49" t="s">
        <v>35</v>
      </c>
      <c r="C33" s="29" t="s">
        <v>205</v>
      </c>
      <c r="D33" s="74"/>
      <c r="E33" s="75"/>
      <c r="F33" s="75"/>
      <c r="G33" s="75"/>
      <c r="H33" s="75"/>
      <c r="I33" s="76"/>
      <c r="J33" s="100"/>
      <c r="K33" s="77"/>
      <c r="L33" s="78"/>
      <c r="M33" s="78"/>
      <c r="N33" s="78"/>
      <c r="O33" s="78"/>
      <c r="P33" s="77"/>
      <c r="Q33" s="50"/>
      <c r="R33" s="74"/>
      <c r="S33" s="75"/>
      <c r="T33" s="75">
        <v>2</v>
      </c>
      <c r="U33" s="75"/>
      <c r="V33" s="75"/>
      <c r="W33" s="76"/>
      <c r="X33" s="50"/>
      <c r="Y33" s="74"/>
      <c r="Z33" s="75"/>
      <c r="AA33" s="75"/>
      <c r="AB33" s="75"/>
      <c r="AC33" s="75"/>
      <c r="AD33" s="79"/>
      <c r="AE33" s="39"/>
      <c r="AF33" s="80"/>
      <c r="AG33" s="81"/>
      <c r="AH33" s="79"/>
      <c r="AI33" s="79"/>
      <c r="AJ33" s="79"/>
      <c r="AK33" s="79"/>
      <c r="AL33" s="79"/>
      <c r="AM33" s="79"/>
      <c r="AN33" s="39"/>
      <c r="AO33" s="79"/>
      <c r="AP33" s="79"/>
      <c r="AQ33" s="79"/>
      <c r="AR33" s="79">
        <v>1</v>
      </c>
      <c r="AS33" s="79"/>
      <c r="AT33" s="79"/>
      <c r="AU33" s="39"/>
      <c r="AV33" s="83"/>
      <c r="AW33" s="84"/>
      <c r="AX33" s="57"/>
      <c r="AY33" s="74" t="s">
        <v>132</v>
      </c>
      <c r="AZ33" s="84">
        <v>1</v>
      </c>
      <c r="BA33" s="85"/>
      <c r="BB33" s="85"/>
      <c r="BC33" s="85"/>
      <c r="BD33" s="85"/>
      <c r="BE33" s="85"/>
      <c r="BF33" s="86">
        <v>1</v>
      </c>
      <c r="BG33" s="84" t="s">
        <v>5</v>
      </c>
      <c r="BH33" s="87">
        <v>1</v>
      </c>
      <c r="BI33" s="88">
        <v>1</v>
      </c>
    </row>
    <row r="34" spans="1:253" ht="21.6" customHeight="1" thickTop="1" thickBot="1" x14ac:dyDescent="0.3">
      <c r="A34" s="48">
        <v>32</v>
      </c>
      <c r="B34" s="49" t="s">
        <v>129</v>
      </c>
      <c r="C34" s="29" t="s">
        <v>206</v>
      </c>
      <c r="D34" s="74"/>
      <c r="E34" s="75"/>
      <c r="F34" s="75"/>
      <c r="G34" s="75"/>
      <c r="H34" s="75"/>
      <c r="I34" s="76"/>
      <c r="J34" s="100"/>
      <c r="K34" s="77"/>
      <c r="L34" s="78"/>
      <c r="M34" s="78"/>
      <c r="N34" s="78">
        <v>2</v>
      </c>
      <c r="O34" s="78"/>
      <c r="P34" s="77"/>
      <c r="Q34" s="50"/>
      <c r="R34" s="74"/>
      <c r="S34" s="75"/>
      <c r="T34" s="75"/>
      <c r="U34" s="75">
        <v>1</v>
      </c>
      <c r="V34" s="75"/>
      <c r="W34" s="76"/>
      <c r="X34" s="50"/>
      <c r="Y34" s="74"/>
      <c r="Z34" s="75"/>
      <c r="AA34" s="75"/>
      <c r="AB34" s="75">
        <v>1</v>
      </c>
      <c r="AC34" s="75"/>
      <c r="AD34" s="79"/>
      <c r="AE34" s="39"/>
      <c r="AF34" s="80"/>
      <c r="AG34" s="81"/>
      <c r="AH34" s="79"/>
      <c r="AI34" s="79"/>
      <c r="AJ34" s="79"/>
      <c r="AK34" s="79">
        <v>2</v>
      </c>
      <c r="AL34" s="79"/>
      <c r="AM34" s="79"/>
      <c r="AN34" s="39"/>
      <c r="AO34" s="79"/>
      <c r="AP34" s="79"/>
      <c r="AQ34" s="79"/>
      <c r="AR34" s="79">
        <v>1</v>
      </c>
      <c r="AS34" s="79"/>
      <c r="AT34" s="79"/>
      <c r="AU34" s="39"/>
      <c r="AV34" s="83"/>
      <c r="AW34" s="84"/>
      <c r="AX34" s="57"/>
      <c r="AY34" s="74"/>
      <c r="AZ34" s="84"/>
      <c r="BA34" s="85"/>
      <c r="BB34" s="85"/>
      <c r="BC34" s="85"/>
      <c r="BD34" s="85"/>
      <c r="BE34" s="85"/>
      <c r="BF34" s="86">
        <v>1</v>
      </c>
      <c r="BG34" s="84" t="s">
        <v>2</v>
      </c>
      <c r="BH34" s="87">
        <v>1</v>
      </c>
      <c r="BI34" s="88">
        <v>1</v>
      </c>
    </row>
    <row r="35" spans="1:253" ht="21.6" customHeight="1" thickTop="1" thickBot="1" x14ac:dyDescent="0.3">
      <c r="A35" s="48">
        <v>33</v>
      </c>
      <c r="B35" s="49" t="s">
        <v>19</v>
      </c>
      <c r="C35" s="29" t="s">
        <v>207</v>
      </c>
      <c r="D35" s="74"/>
      <c r="E35" s="75"/>
      <c r="F35" s="75"/>
      <c r="G35" s="75"/>
      <c r="H35" s="75"/>
      <c r="I35" s="76"/>
      <c r="J35" s="100"/>
      <c r="K35" s="77"/>
      <c r="L35" s="78"/>
      <c r="M35" s="78"/>
      <c r="N35" s="78"/>
      <c r="O35" s="78"/>
      <c r="P35" s="77"/>
      <c r="Q35" s="50"/>
      <c r="R35" s="74"/>
      <c r="S35" s="75"/>
      <c r="T35" s="75"/>
      <c r="U35" s="75">
        <v>3</v>
      </c>
      <c r="V35" s="75"/>
      <c r="W35" s="76"/>
      <c r="X35" s="50"/>
      <c r="Y35" s="74"/>
      <c r="Z35" s="75"/>
      <c r="AA35" s="75"/>
      <c r="AB35" s="75">
        <v>1</v>
      </c>
      <c r="AC35" s="75"/>
      <c r="AD35" s="79"/>
      <c r="AE35" s="39"/>
      <c r="AF35" s="80"/>
      <c r="AG35" s="81"/>
      <c r="AH35" s="79"/>
      <c r="AI35" s="79"/>
      <c r="AJ35" s="79"/>
      <c r="AK35" s="79">
        <v>1</v>
      </c>
      <c r="AL35" s="79"/>
      <c r="AM35" s="79"/>
      <c r="AN35" s="39"/>
      <c r="AO35" s="79"/>
      <c r="AP35" s="79"/>
      <c r="AQ35" s="79"/>
      <c r="AR35" s="79">
        <v>1</v>
      </c>
      <c r="AS35" s="79"/>
      <c r="AT35" s="79"/>
      <c r="AU35" s="39"/>
      <c r="AV35" s="83"/>
      <c r="AW35" s="84"/>
      <c r="AX35" s="57"/>
      <c r="AY35" s="74"/>
      <c r="AZ35" s="84"/>
      <c r="BA35" s="97"/>
      <c r="BB35" s="85"/>
      <c r="BC35" s="85"/>
      <c r="BD35" s="85"/>
      <c r="BE35" s="85"/>
      <c r="BF35" s="98">
        <v>1</v>
      </c>
      <c r="BG35" s="60" t="s">
        <v>5</v>
      </c>
      <c r="BH35" s="87">
        <v>1</v>
      </c>
      <c r="BI35" s="88">
        <v>1</v>
      </c>
    </row>
    <row r="36" spans="1:253" ht="21.6" customHeight="1" thickTop="1" thickBot="1" x14ac:dyDescent="0.3">
      <c r="A36" s="48">
        <v>34</v>
      </c>
      <c r="B36" s="49" t="s">
        <v>59</v>
      </c>
      <c r="C36" s="29" t="s">
        <v>208</v>
      </c>
      <c r="D36" s="74"/>
      <c r="E36" s="75"/>
      <c r="F36" s="75"/>
      <c r="G36" s="75"/>
      <c r="H36" s="75"/>
      <c r="I36" s="76"/>
      <c r="J36" s="100"/>
      <c r="K36" s="77"/>
      <c r="L36" s="78">
        <v>5</v>
      </c>
      <c r="M36" s="78"/>
      <c r="N36" s="78"/>
      <c r="O36" s="78"/>
      <c r="P36" s="77"/>
      <c r="Q36" s="50"/>
      <c r="R36" s="74"/>
      <c r="S36" s="75"/>
      <c r="T36" s="75"/>
      <c r="U36" s="75"/>
      <c r="V36" s="75"/>
      <c r="W36" s="76"/>
      <c r="X36" s="50"/>
      <c r="Y36" s="74"/>
      <c r="Z36" s="75"/>
      <c r="AA36" s="75"/>
      <c r="AB36" s="75"/>
      <c r="AC36" s="75"/>
      <c r="AD36" s="79"/>
      <c r="AE36" s="39"/>
      <c r="AF36" s="80"/>
      <c r="AG36" s="81"/>
      <c r="AH36" s="79"/>
      <c r="AI36" s="79"/>
      <c r="AJ36" s="79"/>
      <c r="AK36" s="79"/>
      <c r="AL36" s="79"/>
      <c r="AM36" s="79"/>
      <c r="AN36" s="39"/>
      <c r="AO36" s="79"/>
      <c r="AP36" s="79">
        <v>1</v>
      </c>
      <c r="AQ36" s="79"/>
      <c r="AR36" s="79"/>
      <c r="AS36" s="79"/>
      <c r="AT36" s="79"/>
      <c r="AU36" s="39"/>
      <c r="AV36" s="83"/>
      <c r="AW36" s="84"/>
      <c r="AX36" s="57"/>
      <c r="AY36" s="74"/>
      <c r="AZ36" s="84"/>
      <c r="BA36" s="97"/>
      <c r="BB36" s="85"/>
      <c r="BC36" s="85"/>
      <c r="BD36" s="85"/>
      <c r="BE36" s="85"/>
      <c r="BF36" s="86">
        <v>1</v>
      </c>
      <c r="BG36" s="84" t="s">
        <v>3</v>
      </c>
      <c r="BH36" s="87">
        <v>1</v>
      </c>
      <c r="BI36" s="88">
        <v>1</v>
      </c>
    </row>
    <row r="37" spans="1:253" ht="21.6" customHeight="1" thickTop="1" thickBot="1" x14ac:dyDescent="0.3">
      <c r="A37" s="48">
        <v>35</v>
      </c>
      <c r="B37" s="49" t="s">
        <v>129</v>
      </c>
      <c r="C37" s="29" t="s">
        <v>209</v>
      </c>
      <c r="D37" s="74"/>
      <c r="E37" s="75">
        <v>1</v>
      </c>
      <c r="F37" s="75"/>
      <c r="G37" s="75"/>
      <c r="H37" s="75"/>
      <c r="I37" s="76"/>
      <c r="J37" s="100"/>
      <c r="K37" s="77"/>
      <c r="L37" s="78"/>
      <c r="M37" s="78"/>
      <c r="N37" s="78"/>
      <c r="O37" s="78"/>
      <c r="P37" s="77"/>
      <c r="Q37" s="50"/>
      <c r="R37" s="74"/>
      <c r="S37" s="75"/>
      <c r="T37" s="75"/>
      <c r="U37" s="75"/>
      <c r="V37" s="75"/>
      <c r="W37" s="76"/>
      <c r="X37" s="50"/>
      <c r="Y37" s="74"/>
      <c r="Z37" s="75">
        <v>1</v>
      </c>
      <c r="AA37" s="75"/>
      <c r="AB37" s="75"/>
      <c r="AC37" s="75"/>
      <c r="AD37" s="79"/>
      <c r="AE37" s="39"/>
      <c r="AF37" s="80"/>
      <c r="AG37" s="81"/>
      <c r="AH37" s="79"/>
      <c r="AI37" s="79">
        <v>1</v>
      </c>
      <c r="AJ37" s="79"/>
      <c r="AK37" s="79"/>
      <c r="AL37" s="79"/>
      <c r="AM37" s="79"/>
      <c r="AN37" s="39"/>
      <c r="AO37" s="79"/>
      <c r="AP37" s="79">
        <v>1</v>
      </c>
      <c r="AQ37" s="79"/>
      <c r="AR37" s="79"/>
      <c r="AS37" s="79"/>
      <c r="AT37" s="79"/>
      <c r="AU37" s="39"/>
      <c r="AV37" s="83"/>
      <c r="AW37" s="84"/>
      <c r="AX37" s="57"/>
      <c r="AY37" s="74" t="s">
        <v>137</v>
      </c>
      <c r="AZ37" s="84">
        <v>2</v>
      </c>
      <c r="BA37" s="97"/>
      <c r="BB37" s="85"/>
      <c r="BC37" s="85"/>
      <c r="BD37" s="85"/>
      <c r="BE37" s="85"/>
      <c r="BF37" s="101">
        <v>1</v>
      </c>
      <c r="BG37" s="56" t="s">
        <v>1</v>
      </c>
      <c r="BH37" s="87">
        <v>1</v>
      </c>
      <c r="BI37" s="88">
        <v>1</v>
      </c>
    </row>
    <row r="38" spans="1:253" ht="21.6" customHeight="1" thickTop="1" thickBot="1" x14ac:dyDescent="0.3">
      <c r="A38" s="48">
        <v>36</v>
      </c>
      <c r="B38" s="49" t="s">
        <v>93</v>
      </c>
      <c r="C38" s="29" t="s">
        <v>210</v>
      </c>
      <c r="D38" s="74">
        <v>1</v>
      </c>
      <c r="E38" s="75"/>
      <c r="F38" s="75"/>
      <c r="G38" s="75"/>
      <c r="H38" s="75"/>
      <c r="I38" s="76"/>
      <c r="J38" s="100"/>
      <c r="K38" s="77">
        <v>2</v>
      </c>
      <c r="L38" s="78"/>
      <c r="M38" s="78"/>
      <c r="N38" s="78"/>
      <c r="O38" s="78"/>
      <c r="P38" s="77"/>
      <c r="Q38" s="50"/>
      <c r="R38" s="74"/>
      <c r="S38" s="75"/>
      <c r="T38" s="75"/>
      <c r="U38" s="75"/>
      <c r="V38" s="75"/>
      <c r="W38" s="76"/>
      <c r="X38" s="50"/>
      <c r="Y38" s="74"/>
      <c r="Z38" s="75"/>
      <c r="AA38" s="75"/>
      <c r="AB38" s="75"/>
      <c r="AC38" s="75"/>
      <c r="AD38" s="79"/>
      <c r="AE38" s="39"/>
      <c r="AF38" s="80"/>
      <c r="AG38" s="81"/>
      <c r="AH38" s="79"/>
      <c r="AI38" s="79"/>
      <c r="AJ38" s="79"/>
      <c r="AK38" s="79"/>
      <c r="AL38" s="79"/>
      <c r="AM38" s="79"/>
      <c r="AN38" s="39"/>
      <c r="AO38" s="79">
        <v>1</v>
      </c>
      <c r="AP38" s="79"/>
      <c r="AQ38" s="79"/>
      <c r="AR38" s="79"/>
      <c r="AS38" s="79"/>
      <c r="AT38" s="79"/>
      <c r="AU38" s="39"/>
      <c r="AV38" s="83"/>
      <c r="AW38" s="84"/>
      <c r="AX38" s="57"/>
      <c r="AY38" s="74" t="s">
        <v>131</v>
      </c>
      <c r="AZ38" s="84">
        <v>2</v>
      </c>
      <c r="BA38" s="97"/>
      <c r="BB38" s="85"/>
      <c r="BC38" s="85"/>
      <c r="BD38" s="85"/>
      <c r="BE38" s="85"/>
      <c r="BF38" s="86">
        <v>1</v>
      </c>
      <c r="BG38" s="56" t="s">
        <v>3</v>
      </c>
      <c r="BH38" s="87">
        <v>1</v>
      </c>
      <c r="BI38" s="88">
        <v>1</v>
      </c>
    </row>
    <row r="39" spans="1:253" ht="21.6" customHeight="1" thickTop="1" thickBot="1" x14ac:dyDescent="0.3">
      <c r="A39" s="48">
        <v>37</v>
      </c>
      <c r="B39" s="49" t="s">
        <v>94</v>
      </c>
      <c r="C39" s="29" t="s">
        <v>211</v>
      </c>
      <c r="D39" s="62"/>
      <c r="E39" s="63"/>
      <c r="F39" s="63"/>
      <c r="G39" s="63"/>
      <c r="H39" s="63"/>
      <c r="I39" s="64"/>
      <c r="J39" s="100"/>
      <c r="K39" s="64"/>
      <c r="L39" s="63"/>
      <c r="M39" s="63"/>
      <c r="N39" s="63"/>
      <c r="O39" s="63"/>
      <c r="P39" s="64"/>
      <c r="Q39" s="50"/>
      <c r="R39" s="62"/>
      <c r="S39" s="63"/>
      <c r="T39" s="63">
        <v>2</v>
      </c>
      <c r="U39" s="63"/>
      <c r="V39" s="63"/>
      <c r="W39" s="64"/>
      <c r="X39" s="50"/>
      <c r="Y39" s="62"/>
      <c r="Z39" s="63"/>
      <c r="AA39" s="63"/>
      <c r="AB39" s="63"/>
      <c r="AC39" s="63"/>
      <c r="AD39" s="53"/>
      <c r="AE39" s="39"/>
      <c r="AF39" s="65"/>
      <c r="AG39" s="66"/>
      <c r="AH39" s="53"/>
      <c r="AI39" s="53"/>
      <c r="AJ39" s="53"/>
      <c r="AK39" s="53"/>
      <c r="AL39" s="53"/>
      <c r="AM39" s="53"/>
      <c r="AN39" s="39"/>
      <c r="AO39" s="53"/>
      <c r="AP39" s="53"/>
      <c r="AQ39" s="53">
        <v>2</v>
      </c>
      <c r="AR39" s="53"/>
      <c r="AS39" s="53"/>
      <c r="AT39" s="53"/>
      <c r="AU39" s="39"/>
      <c r="AV39" s="55"/>
      <c r="AW39" s="56"/>
      <c r="AX39" s="57"/>
      <c r="AY39" s="62" t="s">
        <v>141</v>
      </c>
      <c r="AZ39" s="68">
        <v>2</v>
      </c>
      <c r="BA39" s="45"/>
      <c r="BB39" s="45"/>
      <c r="BC39" s="45"/>
      <c r="BD39" s="45"/>
      <c r="BE39" s="45"/>
      <c r="BF39" s="101">
        <v>1</v>
      </c>
      <c r="BG39" s="56" t="s">
        <v>5</v>
      </c>
      <c r="BH39" s="61">
        <v>1</v>
      </c>
      <c r="BI39" s="56">
        <v>1</v>
      </c>
    </row>
    <row r="40" spans="1:253" ht="21.6" customHeight="1" thickTop="1" thickBot="1" x14ac:dyDescent="0.3">
      <c r="A40" s="48">
        <v>38</v>
      </c>
      <c r="B40" s="49" t="s">
        <v>95</v>
      </c>
      <c r="C40" s="29" t="s">
        <v>212</v>
      </c>
      <c r="D40" s="74"/>
      <c r="E40" s="75"/>
      <c r="F40" s="75">
        <v>1</v>
      </c>
      <c r="G40" s="75"/>
      <c r="H40" s="75"/>
      <c r="I40" s="76"/>
      <c r="J40" s="100"/>
      <c r="K40" s="77"/>
      <c r="L40" s="78"/>
      <c r="M40" s="78">
        <v>2</v>
      </c>
      <c r="N40" s="78"/>
      <c r="O40" s="78"/>
      <c r="P40" s="77"/>
      <c r="Q40" s="50"/>
      <c r="R40" s="74"/>
      <c r="S40" s="75"/>
      <c r="T40" s="75">
        <v>2</v>
      </c>
      <c r="U40" s="75"/>
      <c r="V40" s="75"/>
      <c r="W40" s="76"/>
      <c r="X40" s="50"/>
      <c r="Y40" s="74"/>
      <c r="Z40" s="75"/>
      <c r="AA40" s="75"/>
      <c r="AB40" s="75"/>
      <c r="AC40" s="75"/>
      <c r="AD40" s="79"/>
      <c r="AE40" s="39"/>
      <c r="AF40" s="80"/>
      <c r="AG40" s="81"/>
      <c r="AH40" s="79"/>
      <c r="AI40" s="79"/>
      <c r="AJ40" s="79">
        <v>1</v>
      </c>
      <c r="AK40" s="79"/>
      <c r="AL40" s="79"/>
      <c r="AM40" s="79"/>
      <c r="AN40" s="39"/>
      <c r="AO40" s="79"/>
      <c r="AP40" s="79"/>
      <c r="AQ40" s="79"/>
      <c r="AR40" s="79"/>
      <c r="AS40" s="79"/>
      <c r="AT40" s="79"/>
      <c r="AU40" s="39"/>
      <c r="AV40" s="83"/>
      <c r="AW40" s="84"/>
      <c r="AX40" s="57"/>
      <c r="AY40" s="74" t="s">
        <v>133</v>
      </c>
      <c r="AZ40" s="84">
        <v>2</v>
      </c>
      <c r="BA40" s="85"/>
      <c r="BB40" s="85"/>
      <c r="BC40" s="85"/>
      <c r="BD40" s="85"/>
      <c r="BE40" s="85"/>
      <c r="BF40" s="86">
        <v>1</v>
      </c>
      <c r="BG40" s="84" t="s">
        <v>1</v>
      </c>
      <c r="BH40" s="87">
        <v>1</v>
      </c>
      <c r="BI40" s="88">
        <v>1</v>
      </c>
    </row>
    <row r="41" spans="1:253" ht="21.6" customHeight="1" thickTop="1" thickBot="1" x14ac:dyDescent="0.3">
      <c r="A41" s="48">
        <v>39</v>
      </c>
      <c r="B41" s="49" t="s">
        <v>129</v>
      </c>
      <c r="C41" s="29" t="s">
        <v>213</v>
      </c>
      <c r="D41" s="74"/>
      <c r="E41" s="75"/>
      <c r="F41" s="75">
        <v>1</v>
      </c>
      <c r="G41" s="75"/>
      <c r="H41" s="75"/>
      <c r="I41" s="76"/>
      <c r="J41" s="100"/>
      <c r="K41" s="77"/>
      <c r="L41" s="78"/>
      <c r="M41" s="78">
        <v>1</v>
      </c>
      <c r="N41" s="78"/>
      <c r="O41" s="78"/>
      <c r="P41" s="77"/>
      <c r="Q41" s="50"/>
      <c r="R41" s="74"/>
      <c r="S41" s="75"/>
      <c r="T41" s="75">
        <v>1</v>
      </c>
      <c r="U41" s="75"/>
      <c r="V41" s="75"/>
      <c r="W41" s="76"/>
      <c r="X41" s="50"/>
      <c r="Y41" s="74"/>
      <c r="Z41" s="75"/>
      <c r="AA41" s="75"/>
      <c r="AB41" s="75"/>
      <c r="AC41" s="75"/>
      <c r="AD41" s="79"/>
      <c r="AE41" s="39"/>
      <c r="AF41" s="80"/>
      <c r="AG41" s="81"/>
      <c r="AH41" s="79"/>
      <c r="AI41" s="79"/>
      <c r="AJ41" s="79">
        <v>1</v>
      </c>
      <c r="AK41" s="79"/>
      <c r="AL41" s="79"/>
      <c r="AM41" s="79"/>
      <c r="AN41" s="39"/>
      <c r="AO41" s="79"/>
      <c r="AP41" s="79"/>
      <c r="AQ41" s="79">
        <v>1</v>
      </c>
      <c r="AR41" s="79"/>
      <c r="AS41" s="79"/>
      <c r="AT41" s="79"/>
      <c r="AU41" s="39"/>
      <c r="AV41" s="83"/>
      <c r="AW41" s="84"/>
      <c r="AX41" s="57"/>
      <c r="AY41" s="92" t="s">
        <v>127</v>
      </c>
      <c r="AZ41" s="84">
        <v>1</v>
      </c>
      <c r="BA41" s="85"/>
      <c r="BB41" s="85"/>
      <c r="BC41" s="85"/>
      <c r="BD41" s="85"/>
      <c r="BE41" s="85"/>
      <c r="BF41" s="98">
        <v>1</v>
      </c>
      <c r="BG41" s="60" t="s">
        <v>1</v>
      </c>
      <c r="BH41" s="87">
        <v>1</v>
      </c>
      <c r="BI41" s="88">
        <v>1</v>
      </c>
    </row>
    <row r="42" spans="1:253" ht="21.6" customHeight="1" thickTop="1" thickBot="1" x14ac:dyDescent="0.3">
      <c r="A42" s="48">
        <v>40</v>
      </c>
      <c r="B42" s="49" t="s">
        <v>61</v>
      </c>
      <c r="C42" s="29" t="s">
        <v>214</v>
      </c>
      <c r="D42" s="74">
        <v>1</v>
      </c>
      <c r="E42" s="75"/>
      <c r="F42" s="75"/>
      <c r="G42" s="75"/>
      <c r="H42" s="75"/>
      <c r="I42" s="76"/>
      <c r="J42" s="100"/>
      <c r="K42" s="77">
        <v>1</v>
      </c>
      <c r="L42" s="78"/>
      <c r="M42" s="78"/>
      <c r="N42" s="78"/>
      <c r="O42" s="78"/>
      <c r="P42" s="77"/>
      <c r="Q42" s="50"/>
      <c r="R42" s="74">
        <v>2</v>
      </c>
      <c r="S42" s="75"/>
      <c r="T42" s="75"/>
      <c r="U42" s="75"/>
      <c r="V42" s="75"/>
      <c r="W42" s="76"/>
      <c r="X42" s="50"/>
      <c r="Y42" s="74"/>
      <c r="Z42" s="75"/>
      <c r="AA42" s="75"/>
      <c r="AB42" s="75"/>
      <c r="AC42" s="75"/>
      <c r="AD42" s="79"/>
      <c r="AE42" s="39"/>
      <c r="AF42" s="80"/>
      <c r="AG42" s="81"/>
      <c r="AH42" s="79">
        <v>1</v>
      </c>
      <c r="AI42" s="79"/>
      <c r="AJ42" s="79"/>
      <c r="AK42" s="79"/>
      <c r="AL42" s="79"/>
      <c r="AM42" s="79"/>
      <c r="AN42" s="39"/>
      <c r="AO42" s="79">
        <v>1</v>
      </c>
      <c r="AP42" s="79"/>
      <c r="AQ42" s="79"/>
      <c r="AR42" s="79"/>
      <c r="AS42" s="79"/>
      <c r="AT42" s="79"/>
      <c r="AU42" s="39"/>
      <c r="AV42" s="83"/>
      <c r="AW42" s="84"/>
      <c r="AX42" s="57"/>
      <c r="AY42" s="74"/>
      <c r="AZ42" s="84"/>
      <c r="BA42" s="85"/>
      <c r="BB42" s="85"/>
      <c r="BC42" s="85"/>
      <c r="BD42" s="85"/>
      <c r="BE42" s="85"/>
      <c r="BF42" s="86">
        <v>1</v>
      </c>
      <c r="BG42" s="84" t="s">
        <v>6</v>
      </c>
      <c r="BH42" s="87">
        <v>1</v>
      </c>
      <c r="BI42" s="88">
        <v>1</v>
      </c>
    </row>
    <row r="43" spans="1:253" ht="105.75" customHeight="1" thickBot="1" x14ac:dyDescent="0.3">
      <c r="A43" s="1"/>
      <c r="B43" s="2" t="s">
        <v>0</v>
      </c>
      <c r="C43" s="3" t="s">
        <v>7</v>
      </c>
      <c r="D43" s="4" t="s">
        <v>431</v>
      </c>
      <c r="E43" s="4" t="s">
        <v>432</v>
      </c>
      <c r="F43" s="4" t="s">
        <v>433</v>
      </c>
      <c r="G43" s="4" t="s">
        <v>436</v>
      </c>
      <c r="H43" s="4" t="s">
        <v>434</v>
      </c>
      <c r="I43" s="5" t="s">
        <v>435</v>
      </c>
      <c r="J43" s="6"/>
      <c r="K43" s="7" t="s">
        <v>437</v>
      </c>
      <c r="L43" s="8" t="s">
        <v>438</v>
      </c>
      <c r="M43" s="8" t="s">
        <v>439</v>
      </c>
      <c r="N43" s="8" t="s">
        <v>440</v>
      </c>
      <c r="O43" s="4" t="s">
        <v>441</v>
      </c>
      <c r="P43" s="4" t="s">
        <v>442</v>
      </c>
      <c r="Q43" s="9"/>
      <c r="R43" s="5" t="s">
        <v>443</v>
      </c>
      <c r="S43" s="4" t="s">
        <v>444</v>
      </c>
      <c r="T43" s="4" t="s">
        <v>445</v>
      </c>
      <c r="U43" s="4" t="s">
        <v>446</v>
      </c>
      <c r="V43" s="4" t="s">
        <v>447</v>
      </c>
      <c r="W43" s="5" t="s">
        <v>448</v>
      </c>
      <c r="X43" s="10"/>
      <c r="Y43" s="5" t="s">
        <v>449</v>
      </c>
      <c r="Z43" s="4" t="s">
        <v>450</v>
      </c>
      <c r="AA43" s="4" t="s">
        <v>451</v>
      </c>
      <c r="AB43" s="4" t="s">
        <v>452</v>
      </c>
      <c r="AC43" s="4" t="s">
        <v>453</v>
      </c>
      <c r="AD43" s="5" t="s">
        <v>454</v>
      </c>
      <c r="AE43" s="11"/>
      <c r="AF43" s="12" t="s">
        <v>11</v>
      </c>
      <c r="AG43" s="13" t="s">
        <v>12</v>
      </c>
      <c r="AH43" s="5" t="s">
        <v>460</v>
      </c>
      <c r="AI43" s="5" t="s">
        <v>459</v>
      </c>
      <c r="AJ43" s="5" t="s">
        <v>455</v>
      </c>
      <c r="AK43" s="5" t="s">
        <v>456</v>
      </c>
      <c r="AL43" s="5" t="s">
        <v>458</v>
      </c>
      <c r="AM43" s="5" t="s">
        <v>457</v>
      </c>
      <c r="AN43" s="11"/>
      <c r="AO43" s="5" t="s">
        <v>461</v>
      </c>
      <c r="AP43" s="5" t="s">
        <v>462</v>
      </c>
      <c r="AQ43" s="5" t="s">
        <v>463</v>
      </c>
      <c r="AR43" s="5" t="s">
        <v>465</v>
      </c>
      <c r="AS43" s="5" t="s">
        <v>464</v>
      </c>
      <c r="AT43" s="5" t="s">
        <v>466</v>
      </c>
      <c r="AU43" s="11"/>
      <c r="AV43" s="14" t="s">
        <v>50</v>
      </c>
      <c r="AW43" s="14" t="s">
        <v>47</v>
      </c>
      <c r="AX43" s="9"/>
      <c r="AY43" s="15" t="s">
        <v>87</v>
      </c>
      <c r="AZ43" s="16" t="s">
        <v>8</v>
      </c>
      <c r="BA43" s="489"/>
      <c r="BB43" s="490"/>
      <c r="BC43" s="490"/>
      <c r="BD43" s="490"/>
      <c r="BE43" s="17"/>
      <c r="BF43" s="18" t="s">
        <v>43</v>
      </c>
      <c r="BG43" s="18" t="s">
        <v>46</v>
      </c>
      <c r="BH43" s="19" t="s">
        <v>416</v>
      </c>
      <c r="BI43" s="20" t="s">
        <v>467</v>
      </c>
    </row>
    <row r="44" spans="1:253" ht="40.5" customHeight="1" thickTop="1" thickBot="1" x14ac:dyDescent="0.3">
      <c r="A44" s="500" t="s">
        <v>63</v>
      </c>
      <c r="B44" s="501"/>
      <c r="C44" s="501"/>
      <c r="D44" s="473" t="s">
        <v>423</v>
      </c>
      <c r="E44" s="473"/>
      <c r="F44" s="473"/>
      <c r="G44" s="473"/>
      <c r="H44" s="473"/>
      <c r="I44" s="473"/>
      <c r="J44" s="474"/>
      <c r="K44" s="472" t="s">
        <v>424</v>
      </c>
      <c r="L44" s="473"/>
      <c r="M44" s="473"/>
      <c r="N44" s="473"/>
      <c r="O44" s="473"/>
      <c r="P44" s="473"/>
      <c r="Q44" s="474"/>
      <c r="R44" s="472" t="s">
        <v>425</v>
      </c>
      <c r="S44" s="473"/>
      <c r="T44" s="473"/>
      <c r="U44" s="473"/>
      <c r="V44" s="473"/>
      <c r="W44" s="473"/>
      <c r="X44" s="474"/>
      <c r="Y44" s="472" t="s">
        <v>426</v>
      </c>
      <c r="Z44" s="473"/>
      <c r="AA44" s="473"/>
      <c r="AB44" s="473"/>
      <c r="AC44" s="473"/>
      <c r="AD44" s="473"/>
      <c r="AE44" s="474"/>
      <c r="AF44" s="24"/>
      <c r="AG44" s="24"/>
      <c r="AH44" s="472" t="s">
        <v>412</v>
      </c>
      <c r="AI44" s="473"/>
      <c r="AJ44" s="473"/>
      <c r="AK44" s="473"/>
      <c r="AL44" s="473"/>
      <c r="AM44" s="473"/>
      <c r="AN44" s="474"/>
      <c r="AO44" s="472" t="s">
        <v>427</v>
      </c>
      <c r="AP44" s="473"/>
      <c r="AQ44" s="473"/>
      <c r="AR44" s="473"/>
      <c r="AS44" s="473"/>
      <c r="AT44" s="473"/>
      <c r="AU44" s="474"/>
      <c r="AV44" s="491" t="s">
        <v>62</v>
      </c>
      <c r="AW44" s="491"/>
      <c r="AX44" s="492"/>
      <c r="AY44" s="491" t="s">
        <v>428</v>
      </c>
      <c r="AZ44" s="492"/>
      <c r="BA44" s="25"/>
      <c r="BB44" s="25"/>
      <c r="BC44" s="25"/>
      <c r="BD44" s="25"/>
      <c r="BE44" s="26"/>
      <c r="BF44" s="473" t="s">
        <v>429</v>
      </c>
      <c r="BG44" s="480"/>
      <c r="BH44" s="472" t="s">
        <v>430</v>
      </c>
      <c r="BI44" s="474"/>
      <c r="HO44" s="22"/>
    </row>
    <row r="45" spans="1:253" ht="21.6" customHeight="1" thickTop="1" thickBot="1" x14ac:dyDescent="0.3">
      <c r="A45" s="48">
        <v>43</v>
      </c>
      <c r="B45" s="49" t="s">
        <v>96</v>
      </c>
      <c r="C45" s="29" t="s">
        <v>215</v>
      </c>
      <c r="D45" s="74"/>
      <c r="E45" s="75"/>
      <c r="F45" s="75"/>
      <c r="G45" s="75"/>
      <c r="H45" s="75"/>
      <c r="I45" s="76"/>
      <c r="J45" s="100"/>
      <c r="K45" s="77"/>
      <c r="L45" s="78"/>
      <c r="M45" s="78"/>
      <c r="N45" s="78"/>
      <c r="O45" s="78"/>
      <c r="P45" s="77"/>
      <c r="Q45" s="50"/>
      <c r="R45" s="74"/>
      <c r="S45" s="75"/>
      <c r="T45" s="75"/>
      <c r="U45" s="75">
        <v>2</v>
      </c>
      <c r="V45" s="75"/>
      <c r="W45" s="76"/>
      <c r="X45" s="50"/>
      <c r="Y45" s="74"/>
      <c r="Z45" s="75"/>
      <c r="AA45" s="75"/>
      <c r="AB45" s="75"/>
      <c r="AC45" s="75"/>
      <c r="AD45" s="79"/>
      <c r="AE45" s="39"/>
      <c r="AF45" s="80"/>
      <c r="AG45" s="81"/>
      <c r="AH45" s="79"/>
      <c r="AI45" s="79"/>
      <c r="AJ45" s="79"/>
      <c r="AK45" s="79"/>
      <c r="AL45" s="79"/>
      <c r="AM45" s="79"/>
      <c r="AN45" s="39"/>
      <c r="AO45" s="79"/>
      <c r="AP45" s="79"/>
      <c r="AQ45" s="79"/>
      <c r="AR45" s="79">
        <v>2</v>
      </c>
      <c r="AS45" s="79"/>
      <c r="AT45" s="79"/>
      <c r="AU45" s="39"/>
      <c r="AV45" s="83"/>
      <c r="AW45" s="84"/>
      <c r="AX45" s="57"/>
      <c r="AY45" s="74" t="s">
        <v>136</v>
      </c>
      <c r="AZ45" s="84">
        <v>2</v>
      </c>
      <c r="BA45" s="85"/>
      <c r="BB45" s="85"/>
      <c r="BC45" s="85"/>
      <c r="BD45" s="85"/>
      <c r="BE45" s="85"/>
      <c r="BF45" s="86">
        <v>1</v>
      </c>
      <c r="BG45" s="84" t="s">
        <v>1</v>
      </c>
      <c r="BH45" s="87">
        <v>1</v>
      </c>
      <c r="BI45" s="88">
        <v>1</v>
      </c>
      <c r="HO45" s="22"/>
    </row>
    <row r="46" spans="1:253" ht="21.6" customHeight="1" thickTop="1" thickBot="1" x14ac:dyDescent="0.3">
      <c r="A46" s="48">
        <v>44</v>
      </c>
      <c r="B46" s="49" t="s">
        <v>35</v>
      </c>
      <c r="C46" s="29" t="s">
        <v>216</v>
      </c>
      <c r="D46" s="74"/>
      <c r="E46" s="75">
        <v>1</v>
      </c>
      <c r="F46" s="75"/>
      <c r="G46" s="75"/>
      <c r="H46" s="75"/>
      <c r="I46" s="76"/>
      <c r="J46" s="100"/>
      <c r="K46" s="77"/>
      <c r="L46" s="78">
        <v>4</v>
      </c>
      <c r="M46" s="78"/>
      <c r="N46" s="78"/>
      <c r="O46" s="78"/>
      <c r="P46" s="77"/>
      <c r="Q46" s="50"/>
      <c r="R46" s="74"/>
      <c r="S46" s="75">
        <v>2</v>
      </c>
      <c r="T46" s="75"/>
      <c r="U46" s="75"/>
      <c r="V46" s="75"/>
      <c r="W46" s="76"/>
      <c r="X46" s="50"/>
      <c r="Y46" s="74"/>
      <c r="Z46" s="75"/>
      <c r="AA46" s="75"/>
      <c r="AB46" s="75"/>
      <c r="AC46" s="75"/>
      <c r="AD46" s="79"/>
      <c r="AE46" s="39"/>
      <c r="AF46" s="80"/>
      <c r="AG46" s="81"/>
      <c r="AH46" s="79"/>
      <c r="AI46" s="79"/>
      <c r="AJ46" s="79"/>
      <c r="AK46" s="79"/>
      <c r="AL46" s="79"/>
      <c r="AM46" s="79"/>
      <c r="AN46" s="39"/>
      <c r="AO46" s="79"/>
      <c r="AP46" s="79"/>
      <c r="AQ46" s="79"/>
      <c r="AR46" s="79"/>
      <c r="AS46" s="79"/>
      <c r="AT46" s="79"/>
      <c r="AU46" s="39"/>
      <c r="AV46" s="83"/>
      <c r="AW46" s="84"/>
      <c r="AX46" s="57"/>
      <c r="AY46" s="74" t="s">
        <v>133</v>
      </c>
      <c r="AZ46" s="84">
        <v>1</v>
      </c>
      <c r="BA46" s="85"/>
      <c r="BB46" s="85"/>
      <c r="BC46" s="85"/>
      <c r="BD46" s="85"/>
      <c r="BE46" s="85"/>
      <c r="BF46" s="98">
        <v>1</v>
      </c>
      <c r="BG46" s="60" t="s">
        <v>1</v>
      </c>
      <c r="BH46" s="87">
        <v>1</v>
      </c>
      <c r="BI46" s="88">
        <v>1</v>
      </c>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row>
    <row r="47" spans="1:253" ht="21.6" customHeight="1" thickTop="1" thickBot="1" x14ac:dyDescent="0.3">
      <c r="A47" s="48">
        <v>45</v>
      </c>
      <c r="B47" s="49" t="s">
        <v>97</v>
      </c>
      <c r="C47" s="29" t="s">
        <v>217</v>
      </c>
      <c r="D47" s="74"/>
      <c r="E47" s="75"/>
      <c r="F47" s="75"/>
      <c r="G47" s="75"/>
      <c r="H47" s="75"/>
      <c r="I47" s="76"/>
      <c r="J47" s="100"/>
      <c r="K47" s="77"/>
      <c r="L47" s="78" t="s">
        <v>39</v>
      </c>
      <c r="M47" s="78"/>
      <c r="N47" s="78"/>
      <c r="O47" s="78"/>
      <c r="P47" s="77"/>
      <c r="Q47" s="50"/>
      <c r="R47" s="74"/>
      <c r="S47" s="75"/>
      <c r="T47" s="75"/>
      <c r="U47" s="75"/>
      <c r="V47" s="75">
        <v>2</v>
      </c>
      <c r="W47" s="76"/>
      <c r="X47" s="50"/>
      <c r="Y47" s="74"/>
      <c r="Z47" s="75"/>
      <c r="AA47" s="75"/>
      <c r="AB47" s="75"/>
      <c r="AC47" s="75">
        <v>1</v>
      </c>
      <c r="AD47" s="79"/>
      <c r="AE47" s="39"/>
      <c r="AF47" s="80"/>
      <c r="AG47" s="81"/>
      <c r="AH47" s="79"/>
      <c r="AI47" s="79"/>
      <c r="AJ47" s="79"/>
      <c r="AK47" s="79"/>
      <c r="AL47" s="79">
        <v>1</v>
      </c>
      <c r="AM47" s="79"/>
      <c r="AN47" s="39"/>
      <c r="AO47" s="79"/>
      <c r="AP47" s="79"/>
      <c r="AQ47" s="79"/>
      <c r="AR47" s="79"/>
      <c r="AS47" s="79"/>
      <c r="AT47" s="79"/>
      <c r="AU47" s="39"/>
      <c r="AV47" s="83"/>
      <c r="AW47" s="84"/>
      <c r="AX47" s="57"/>
      <c r="AY47" s="74" t="s">
        <v>149</v>
      </c>
      <c r="AZ47" s="84">
        <v>2</v>
      </c>
      <c r="BA47" s="85"/>
      <c r="BB47" s="85"/>
      <c r="BC47" s="85"/>
      <c r="BD47" s="85"/>
      <c r="BE47" s="85"/>
      <c r="BF47" s="86">
        <v>1</v>
      </c>
      <c r="BG47" s="84" t="s">
        <v>2</v>
      </c>
      <c r="BH47" s="87">
        <v>1</v>
      </c>
      <c r="BI47" s="88">
        <v>1</v>
      </c>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row>
    <row r="48" spans="1:253" ht="21.6" customHeight="1" thickTop="1" thickBot="1" x14ac:dyDescent="0.3">
      <c r="A48" s="48">
        <v>46</v>
      </c>
      <c r="B48" s="49" t="s">
        <v>83</v>
      </c>
      <c r="C48" s="29" t="s">
        <v>218</v>
      </c>
      <c r="D48" s="74"/>
      <c r="E48" s="75"/>
      <c r="F48" s="75"/>
      <c r="G48" s="75"/>
      <c r="H48" s="75"/>
      <c r="I48" s="76"/>
      <c r="J48" s="100"/>
      <c r="K48" s="77"/>
      <c r="L48" s="78"/>
      <c r="M48" s="78">
        <v>2</v>
      </c>
      <c r="N48" s="78"/>
      <c r="O48" s="78"/>
      <c r="P48" s="77"/>
      <c r="Q48" s="50"/>
      <c r="R48" s="74"/>
      <c r="S48" s="75"/>
      <c r="T48" s="75" t="s">
        <v>39</v>
      </c>
      <c r="U48" s="75"/>
      <c r="V48" s="75"/>
      <c r="W48" s="76"/>
      <c r="X48" s="50"/>
      <c r="Y48" s="74"/>
      <c r="Z48" s="75"/>
      <c r="AA48" s="75"/>
      <c r="AB48" s="75"/>
      <c r="AC48" s="75"/>
      <c r="AD48" s="79"/>
      <c r="AE48" s="39"/>
      <c r="AF48" s="80"/>
      <c r="AG48" s="81"/>
      <c r="AH48" s="79"/>
      <c r="AI48" s="79"/>
      <c r="AJ48" s="79"/>
      <c r="AK48" s="79"/>
      <c r="AL48" s="79"/>
      <c r="AM48" s="79"/>
      <c r="AN48" s="39"/>
      <c r="AO48" s="79"/>
      <c r="AP48" s="79"/>
      <c r="AQ48" s="79">
        <v>2</v>
      </c>
      <c r="AR48" s="79"/>
      <c r="AS48" s="79"/>
      <c r="AT48" s="79"/>
      <c r="AU48" s="39"/>
      <c r="AV48" s="83"/>
      <c r="AW48" s="84"/>
      <c r="AX48" s="57"/>
      <c r="AY48" s="74" t="s">
        <v>174</v>
      </c>
      <c r="AZ48" s="84">
        <v>2</v>
      </c>
      <c r="BA48" s="85"/>
      <c r="BB48" s="85"/>
      <c r="BC48" s="85"/>
      <c r="BD48" s="85"/>
      <c r="BE48" s="85"/>
      <c r="BF48" s="86">
        <v>1</v>
      </c>
      <c r="BG48" s="84" t="s">
        <v>1</v>
      </c>
      <c r="BH48" s="87">
        <v>1</v>
      </c>
      <c r="BI48" s="88">
        <v>1</v>
      </c>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row>
    <row r="49" spans="1:253" ht="21.6" customHeight="1" thickTop="1" thickBot="1" x14ac:dyDescent="0.3">
      <c r="A49" s="48">
        <v>47</v>
      </c>
      <c r="B49" s="49" t="s">
        <v>35</v>
      </c>
      <c r="C49" s="29" t="s">
        <v>219</v>
      </c>
      <c r="D49" s="92"/>
      <c r="E49" s="78">
        <v>1</v>
      </c>
      <c r="F49" s="78"/>
      <c r="G49" s="78"/>
      <c r="H49" s="78"/>
      <c r="I49" s="77"/>
      <c r="J49" s="100"/>
      <c r="K49" s="77"/>
      <c r="L49" s="78">
        <v>2</v>
      </c>
      <c r="M49" s="78"/>
      <c r="N49" s="78"/>
      <c r="O49" s="78"/>
      <c r="P49" s="77"/>
      <c r="Q49" s="50"/>
      <c r="R49" s="92"/>
      <c r="S49" s="78">
        <v>1</v>
      </c>
      <c r="T49" s="78"/>
      <c r="U49" s="78"/>
      <c r="V49" s="78"/>
      <c r="W49" s="77"/>
      <c r="X49" s="50"/>
      <c r="Y49" s="92"/>
      <c r="Z49" s="78"/>
      <c r="AA49" s="78"/>
      <c r="AB49" s="78"/>
      <c r="AC49" s="78"/>
      <c r="AD49" s="93"/>
      <c r="AE49" s="39"/>
      <c r="AF49" s="94"/>
      <c r="AG49" s="95"/>
      <c r="AH49" s="93"/>
      <c r="AI49" s="93"/>
      <c r="AJ49" s="93"/>
      <c r="AK49" s="93"/>
      <c r="AL49" s="93"/>
      <c r="AM49" s="93"/>
      <c r="AN49" s="39"/>
      <c r="AO49" s="93"/>
      <c r="AP49" s="93">
        <v>1</v>
      </c>
      <c r="AQ49" s="93"/>
      <c r="AR49" s="93"/>
      <c r="AS49" s="93"/>
      <c r="AT49" s="93"/>
      <c r="AU49" s="39"/>
      <c r="AV49" s="96"/>
      <c r="AW49" s="88"/>
      <c r="AX49" s="57"/>
      <c r="AY49" s="92" t="s">
        <v>134</v>
      </c>
      <c r="AZ49" s="88">
        <v>1</v>
      </c>
      <c r="BA49" s="85"/>
      <c r="BB49" s="85"/>
      <c r="BC49" s="85"/>
      <c r="BD49" s="85"/>
      <c r="BE49" s="85"/>
      <c r="BF49" s="98">
        <v>1</v>
      </c>
      <c r="BG49" s="60" t="s">
        <v>3</v>
      </c>
      <c r="BH49" s="87">
        <v>1</v>
      </c>
      <c r="BI49" s="88">
        <v>1</v>
      </c>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row>
    <row r="50" spans="1:253" ht="21.6" customHeight="1" thickTop="1" thickBot="1" x14ac:dyDescent="0.3">
      <c r="A50" s="48">
        <v>48</v>
      </c>
      <c r="B50" s="49" t="s">
        <v>98</v>
      </c>
      <c r="C50" s="29" t="s">
        <v>220</v>
      </c>
      <c r="D50" s="92"/>
      <c r="E50" s="78"/>
      <c r="F50" s="78"/>
      <c r="G50" s="78"/>
      <c r="H50" s="78"/>
      <c r="I50" s="77"/>
      <c r="J50" s="100"/>
      <c r="K50" s="77"/>
      <c r="L50" s="78">
        <v>3</v>
      </c>
      <c r="M50" s="78"/>
      <c r="N50" s="78"/>
      <c r="O50" s="78"/>
      <c r="P50" s="77"/>
      <c r="Q50" s="50"/>
      <c r="R50" s="92"/>
      <c r="S50" s="78"/>
      <c r="T50" s="78"/>
      <c r="U50" s="78"/>
      <c r="V50" s="78"/>
      <c r="W50" s="77"/>
      <c r="X50" s="50"/>
      <c r="Y50" s="92"/>
      <c r="Z50" s="78"/>
      <c r="AA50" s="78"/>
      <c r="AB50" s="78"/>
      <c r="AC50" s="78"/>
      <c r="AD50" s="93"/>
      <c r="AE50" s="39"/>
      <c r="AF50" s="94"/>
      <c r="AG50" s="95"/>
      <c r="AH50" s="93"/>
      <c r="AI50" s="93"/>
      <c r="AJ50" s="93"/>
      <c r="AK50" s="93"/>
      <c r="AL50" s="93"/>
      <c r="AM50" s="93"/>
      <c r="AN50" s="39"/>
      <c r="AO50" s="93"/>
      <c r="AP50" s="93">
        <v>1</v>
      </c>
      <c r="AQ50" s="93"/>
      <c r="AR50" s="93"/>
      <c r="AS50" s="93"/>
      <c r="AT50" s="93"/>
      <c r="AU50" s="39"/>
      <c r="AV50" s="96"/>
      <c r="AW50" s="88"/>
      <c r="AX50" s="57"/>
      <c r="AY50" s="92" t="s">
        <v>138</v>
      </c>
      <c r="AZ50" s="88">
        <v>1</v>
      </c>
      <c r="BA50" s="85"/>
      <c r="BB50" s="85"/>
      <c r="BC50" s="85"/>
      <c r="BD50" s="85"/>
      <c r="BE50" s="85"/>
      <c r="BF50" s="91">
        <v>1</v>
      </c>
      <c r="BG50" s="88" t="s">
        <v>3</v>
      </c>
      <c r="BH50" s="87">
        <v>1</v>
      </c>
      <c r="BI50" s="88">
        <v>1</v>
      </c>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row>
    <row r="51" spans="1:253" s="22" customFormat="1" ht="21.6" customHeight="1" thickTop="1" thickBot="1" x14ac:dyDescent="0.3">
      <c r="A51" s="48">
        <v>49</v>
      </c>
      <c r="B51" s="49" t="s">
        <v>82</v>
      </c>
      <c r="C51" s="29" t="s">
        <v>221</v>
      </c>
      <c r="D51" s="92"/>
      <c r="E51" s="78"/>
      <c r="F51" s="78"/>
      <c r="G51" s="78"/>
      <c r="H51" s="78"/>
      <c r="I51" s="77"/>
      <c r="J51" s="100"/>
      <c r="K51" s="77"/>
      <c r="L51" s="78"/>
      <c r="M51" s="78"/>
      <c r="N51" s="78"/>
      <c r="O51" s="78"/>
      <c r="P51" s="77"/>
      <c r="Q51" s="50"/>
      <c r="R51" s="92">
        <v>2</v>
      </c>
      <c r="S51" s="78"/>
      <c r="T51" s="78"/>
      <c r="U51" s="78"/>
      <c r="V51" s="78"/>
      <c r="W51" s="77"/>
      <c r="X51" s="50"/>
      <c r="Y51" s="92"/>
      <c r="Z51" s="78"/>
      <c r="AA51" s="78"/>
      <c r="AB51" s="78"/>
      <c r="AC51" s="78"/>
      <c r="AD51" s="93"/>
      <c r="AE51" s="39"/>
      <c r="AF51" s="94"/>
      <c r="AG51" s="95"/>
      <c r="AH51" s="93">
        <v>2</v>
      </c>
      <c r="AI51" s="93"/>
      <c r="AJ51" s="93"/>
      <c r="AK51" s="93"/>
      <c r="AL51" s="93"/>
      <c r="AM51" s="93"/>
      <c r="AN51" s="39"/>
      <c r="AO51" s="93">
        <v>2</v>
      </c>
      <c r="AP51" s="93"/>
      <c r="AQ51" s="93"/>
      <c r="AR51" s="93"/>
      <c r="AS51" s="93"/>
      <c r="AT51" s="93"/>
      <c r="AU51" s="39"/>
      <c r="AV51" s="96"/>
      <c r="AW51" s="88"/>
      <c r="AX51" s="57"/>
      <c r="AY51" s="92"/>
      <c r="AZ51" s="88"/>
      <c r="BA51" s="97"/>
      <c r="BB51" s="97"/>
      <c r="BC51" s="97"/>
      <c r="BD51" s="97"/>
      <c r="BE51" s="97"/>
      <c r="BF51" s="91">
        <v>1</v>
      </c>
      <c r="BG51" s="88" t="s">
        <v>6</v>
      </c>
      <c r="BH51" s="87">
        <v>1</v>
      </c>
      <c r="BI51" s="88">
        <v>1</v>
      </c>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c r="IQ51" s="21"/>
      <c r="IR51" s="21"/>
      <c r="IS51" s="21"/>
    </row>
    <row r="52" spans="1:253" s="22" customFormat="1" ht="21.6" customHeight="1" thickTop="1" thickBot="1" x14ac:dyDescent="0.3">
      <c r="A52" s="48">
        <v>50</v>
      </c>
      <c r="B52" s="49" t="s">
        <v>35</v>
      </c>
      <c r="C52" s="29" t="s">
        <v>222</v>
      </c>
      <c r="D52" s="74"/>
      <c r="E52" s="75"/>
      <c r="F52" s="75"/>
      <c r="G52" s="75">
        <v>1</v>
      </c>
      <c r="H52" s="75"/>
      <c r="I52" s="76"/>
      <c r="J52" s="100"/>
      <c r="K52" s="77"/>
      <c r="L52" s="78"/>
      <c r="M52" s="78"/>
      <c r="N52" s="78">
        <v>1</v>
      </c>
      <c r="O52" s="78"/>
      <c r="P52" s="77"/>
      <c r="Q52" s="50"/>
      <c r="R52" s="74"/>
      <c r="S52" s="75"/>
      <c r="T52" s="75"/>
      <c r="U52" s="75"/>
      <c r="V52" s="75"/>
      <c r="W52" s="76"/>
      <c r="X52" s="50"/>
      <c r="Y52" s="74"/>
      <c r="Z52" s="75"/>
      <c r="AA52" s="75"/>
      <c r="AB52" s="75"/>
      <c r="AC52" s="75"/>
      <c r="AD52" s="79"/>
      <c r="AE52" s="39"/>
      <c r="AF52" s="80"/>
      <c r="AG52" s="81"/>
      <c r="AH52" s="79"/>
      <c r="AI52" s="79"/>
      <c r="AJ52" s="79"/>
      <c r="AK52" s="79">
        <v>1</v>
      </c>
      <c r="AL52" s="79"/>
      <c r="AM52" s="79"/>
      <c r="AN52" s="39"/>
      <c r="AO52" s="79"/>
      <c r="AP52" s="79"/>
      <c r="AQ52" s="79"/>
      <c r="AR52" s="79">
        <v>1</v>
      </c>
      <c r="AS52" s="79"/>
      <c r="AT52" s="79"/>
      <c r="AU52" s="39"/>
      <c r="AV52" s="83"/>
      <c r="AW52" s="84"/>
      <c r="AX52" s="57"/>
      <c r="AY52" s="74" t="s">
        <v>139</v>
      </c>
      <c r="AZ52" s="84">
        <v>1</v>
      </c>
      <c r="BA52" s="85"/>
      <c r="BB52" s="85"/>
      <c r="BC52" s="85"/>
      <c r="BD52" s="85"/>
      <c r="BE52" s="85"/>
      <c r="BF52" s="86">
        <v>1</v>
      </c>
      <c r="BG52" s="84" t="s">
        <v>5</v>
      </c>
      <c r="BH52" s="87">
        <v>1</v>
      </c>
      <c r="BI52" s="88">
        <v>1</v>
      </c>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c r="IQ52" s="21"/>
      <c r="IR52" s="21"/>
      <c r="IS52" s="21"/>
    </row>
    <row r="53" spans="1:253" s="22" customFormat="1" ht="21.6" customHeight="1" thickTop="1" thickBot="1" x14ac:dyDescent="0.3">
      <c r="A53" s="48">
        <v>51</v>
      </c>
      <c r="B53" s="49" t="s">
        <v>99</v>
      </c>
      <c r="C53" s="29" t="s">
        <v>223</v>
      </c>
      <c r="D53" s="74"/>
      <c r="E53" s="75"/>
      <c r="F53" s="75">
        <v>1</v>
      </c>
      <c r="G53" s="75"/>
      <c r="H53" s="75"/>
      <c r="I53" s="76"/>
      <c r="J53" s="100"/>
      <c r="K53" s="77"/>
      <c r="L53" s="78"/>
      <c r="M53" s="78">
        <v>1</v>
      </c>
      <c r="N53" s="78"/>
      <c r="O53" s="78"/>
      <c r="P53" s="77"/>
      <c r="Q53" s="50"/>
      <c r="R53" s="74"/>
      <c r="S53" s="75"/>
      <c r="T53" s="75">
        <v>1</v>
      </c>
      <c r="U53" s="75"/>
      <c r="V53" s="75"/>
      <c r="W53" s="76"/>
      <c r="X53" s="50"/>
      <c r="Y53" s="74"/>
      <c r="Z53" s="75"/>
      <c r="AA53" s="75"/>
      <c r="AB53" s="75"/>
      <c r="AC53" s="75"/>
      <c r="AD53" s="79"/>
      <c r="AE53" s="39"/>
      <c r="AF53" s="80"/>
      <c r="AG53" s="81"/>
      <c r="AH53" s="79"/>
      <c r="AI53" s="79"/>
      <c r="AJ53" s="79"/>
      <c r="AK53" s="79"/>
      <c r="AL53" s="79"/>
      <c r="AM53" s="79"/>
      <c r="AN53" s="39"/>
      <c r="AO53" s="79"/>
      <c r="AP53" s="79"/>
      <c r="AQ53" s="79"/>
      <c r="AR53" s="79"/>
      <c r="AS53" s="79"/>
      <c r="AT53" s="79"/>
      <c r="AU53" s="39"/>
      <c r="AV53" s="83"/>
      <c r="AW53" s="84"/>
      <c r="AX53" s="57"/>
      <c r="AY53" s="74" t="s">
        <v>140</v>
      </c>
      <c r="AZ53" s="84">
        <v>3</v>
      </c>
      <c r="BA53" s="85"/>
      <c r="BB53" s="85"/>
      <c r="BC53" s="85"/>
      <c r="BD53" s="85"/>
      <c r="BE53" s="85"/>
      <c r="BF53" s="86">
        <v>1</v>
      </c>
      <c r="BG53" s="84" t="s">
        <v>1</v>
      </c>
      <c r="BH53" s="87">
        <v>1</v>
      </c>
      <c r="BI53" s="88">
        <v>1</v>
      </c>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c r="IQ53" s="21"/>
      <c r="IR53" s="21"/>
      <c r="IS53" s="21"/>
    </row>
    <row r="54" spans="1:253" s="22" customFormat="1" ht="21.6" customHeight="1" thickTop="1" thickBot="1" x14ac:dyDescent="0.3">
      <c r="A54" s="48">
        <v>52</v>
      </c>
      <c r="B54" s="49" t="s">
        <v>91</v>
      </c>
      <c r="C54" s="29" t="s">
        <v>224</v>
      </c>
      <c r="D54" s="74"/>
      <c r="E54" s="75"/>
      <c r="F54" s="75"/>
      <c r="G54" s="75"/>
      <c r="H54" s="75"/>
      <c r="I54" s="76"/>
      <c r="J54" s="100"/>
      <c r="K54" s="77"/>
      <c r="L54" s="78"/>
      <c r="M54" s="78">
        <v>2</v>
      </c>
      <c r="N54" s="78"/>
      <c r="O54" s="78"/>
      <c r="P54" s="77"/>
      <c r="Q54" s="50"/>
      <c r="R54" s="74"/>
      <c r="S54" s="75"/>
      <c r="T54" s="75">
        <v>1</v>
      </c>
      <c r="U54" s="75"/>
      <c r="V54" s="75"/>
      <c r="W54" s="76"/>
      <c r="X54" s="50"/>
      <c r="Y54" s="74"/>
      <c r="Z54" s="75"/>
      <c r="AA54" s="75"/>
      <c r="AB54" s="75"/>
      <c r="AC54" s="75"/>
      <c r="AD54" s="79"/>
      <c r="AE54" s="39"/>
      <c r="AF54" s="80"/>
      <c r="AG54" s="81"/>
      <c r="AH54" s="79"/>
      <c r="AI54" s="79"/>
      <c r="AJ54" s="79">
        <v>1</v>
      </c>
      <c r="AK54" s="79"/>
      <c r="AL54" s="79"/>
      <c r="AM54" s="79"/>
      <c r="AN54" s="39"/>
      <c r="AO54" s="79"/>
      <c r="AP54" s="79"/>
      <c r="AQ54" s="79">
        <v>1</v>
      </c>
      <c r="AR54" s="79"/>
      <c r="AS54" s="79"/>
      <c r="AT54" s="79"/>
      <c r="AU54" s="39"/>
      <c r="AV54" s="83"/>
      <c r="AW54" s="84"/>
      <c r="AX54" s="57"/>
      <c r="AY54" s="74" t="s">
        <v>132</v>
      </c>
      <c r="AZ54" s="84">
        <v>2</v>
      </c>
      <c r="BA54" s="85"/>
      <c r="BB54" s="85"/>
      <c r="BC54" s="85"/>
      <c r="BD54" s="85"/>
      <c r="BE54" s="85"/>
      <c r="BF54" s="86">
        <v>1</v>
      </c>
      <c r="BG54" s="84" t="s">
        <v>1</v>
      </c>
      <c r="BH54" s="87">
        <v>1</v>
      </c>
      <c r="BI54" s="88">
        <v>1</v>
      </c>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c r="IQ54" s="21"/>
      <c r="IR54" s="21"/>
      <c r="IS54" s="21"/>
    </row>
    <row r="55" spans="1:253" ht="21.6" customHeight="1" thickTop="1" thickBot="1" x14ac:dyDescent="0.3">
      <c r="A55" s="48">
        <v>53</v>
      </c>
      <c r="B55" s="49" t="s">
        <v>64</v>
      </c>
      <c r="C55" s="29" t="s">
        <v>225</v>
      </c>
      <c r="D55" s="74"/>
      <c r="E55" s="75"/>
      <c r="F55" s="75"/>
      <c r="G55" s="75"/>
      <c r="H55" s="75">
        <v>1</v>
      </c>
      <c r="I55" s="76"/>
      <c r="J55" s="100"/>
      <c r="K55" s="77"/>
      <c r="L55" s="78"/>
      <c r="M55" s="78"/>
      <c r="N55" s="78"/>
      <c r="O55" s="78">
        <v>2</v>
      </c>
      <c r="P55" s="77"/>
      <c r="Q55" s="50"/>
      <c r="R55" s="74"/>
      <c r="S55" s="75"/>
      <c r="T55" s="75"/>
      <c r="U55" s="75"/>
      <c r="V55" s="75"/>
      <c r="W55" s="76"/>
      <c r="X55" s="50"/>
      <c r="Y55" s="74"/>
      <c r="Z55" s="75"/>
      <c r="AA55" s="75"/>
      <c r="AB55" s="75"/>
      <c r="AC55" s="75"/>
      <c r="AD55" s="79"/>
      <c r="AE55" s="39"/>
      <c r="AF55" s="80"/>
      <c r="AG55" s="81"/>
      <c r="AH55" s="79"/>
      <c r="AI55" s="79"/>
      <c r="AJ55" s="79"/>
      <c r="AK55" s="79"/>
      <c r="AL55" s="79"/>
      <c r="AM55" s="79"/>
      <c r="AN55" s="39"/>
      <c r="AO55" s="79"/>
      <c r="AP55" s="79"/>
      <c r="AQ55" s="79"/>
      <c r="AR55" s="79"/>
      <c r="AS55" s="79">
        <v>1</v>
      </c>
      <c r="AT55" s="79"/>
      <c r="AU55" s="39"/>
      <c r="AV55" s="83"/>
      <c r="AW55" s="84"/>
      <c r="AX55" s="57"/>
      <c r="AY55" s="74" t="s">
        <v>150</v>
      </c>
      <c r="AZ55" s="84">
        <v>2</v>
      </c>
      <c r="BA55" s="85"/>
      <c r="BB55" s="85"/>
      <c r="BC55" s="85"/>
      <c r="BD55" s="85"/>
      <c r="BE55" s="85"/>
      <c r="BF55" s="86">
        <v>1</v>
      </c>
      <c r="BG55" s="88" t="s">
        <v>2</v>
      </c>
      <c r="BH55" s="87">
        <v>1</v>
      </c>
      <c r="BI55" s="88">
        <v>1</v>
      </c>
    </row>
    <row r="56" spans="1:253" ht="21.6" customHeight="1" thickTop="1" thickBot="1" x14ac:dyDescent="0.3">
      <c r="A56" s="48">
        <v>54</v>
      </c>
      <c r="B56" s="49" t="s">
        <v>35</v>
      </c>
      <c r="C56" s="29" t="s">
        <v>226</v>
      </c>
      <c r="D56" s="74"/>
      <c r="E56" s="75">
        <v>2</v>
      </c>
      <c r="F56" s="75"/>
      <c r="G56" s="75"/>
      <c r="H56" s="75"/>
      <c r="I56" s="76"/>
      <c r="J56" s="100"/>
      <c r="K56" s="77"/>
      <c r="L56" s="78">
        <v>2</v>
      </c>
      <c r="M56" s="78"/>
      <c r="N56" s="78"/>
      <c r="O56" s="78"/>
      <c r="P56" s="77"/>
      <c r="Q56" s="50"/>
      <c r="R56" s="74"/>
      <c r="S56" s="75"/>
      <c r="T56" s="75"/>
      <c r="U56" s="75"/>
      <c r="V56" s="75"/>
      <c r="W56" s="76"/>
      <c r="X56" s="50"/>
      <c r="Y56" s="74"/>
      <c r="Z56" s="75"/>
      <c r="AA56" s="75"/>
      <c r="AB56" s="75"/>
      <c r="AC56" s="75"/>
      <c r="AD56" s="79"/>
      <c r="AE56" s="39"/>
      <c r="AF56" s="80"/>
      <c r="AG56" s="81"/>
      <c r="AH56" s="79"/>
      <c r="AI56" s="79"/>
      <c r="AJ56" s="79"/>
      <c r="AK56" s="79"/>
      <c r="AL56" s="79"/>
      <c r="AM56" s="79"/>
      <c r="AN56" s="39"/>
      <c r="AO56" s="79"/>
      <c r="AP56" s="79">
        <v>1</v>
      </c>
      <c r="AQ56" s="79"/>
      <c r="AR56" s="79"/>
      <c r="AS56" s="79"/>
      <c r="AT56" s="79"/>
      <c r="AU56" s="39"/>
      <c r="AV56" s="83"/>
      <c r="AW56" s="84"/>
      <c r="AX56" s="57"/>
      <c r="AY56" s="74" t="s">
        <v>108</v>
      </c>
      <c r="AZ56" s="84">
        <v>1</v>
      </c>
      <c r="BA56" s="85"/>
      <c r="BB56" s="85"/>
      <c r="BC56" s="85"/>
      <c r="BD56" s="85"/>
      <c r="BE56" s="85"/>
      <c r="BF56" s="86">
        <v>1</v>
      </c>
      <c r="BG56" s="84" t="s">
        <v>3</v>
      </c>
      <c r="BH56" s="87">
        <v>1</v>
      </c>
      <c r="BI56" s="88">
        <v>1</v>
      </c>
    </row>
    <row r="57" spans="1:253" ht="21.6" customHeight="1" thickTop="1" thickBot="1" x14ac:dyDescent="0.3">
      <c r="A57" s="48">
        <v>55</v>
      </c>
      <c r="B57" s="49" t="s">
        <v>65</v>
      </c>
      <c r="C57" s="29" t="s">
        <v>227</v>
      </c>
      <c r="D57" s="74"/>
      <c r="E57" s="75">
        <v>3</v>
      </c>
      <c r="F57" s="75"/>
      <c r="G57" s="75"/>
      <c r="H57" s="75"/>
      <c r="I57" s="76"/>
      <c r="J57" s="100"/>
      <c r="K57" s="77"/>
      <c r="L57" s="78">
        <v>3</v>
      </c>
      <c r="M57" s="78"/>
      <c r="N57" s="78"/>
      <c r="O57" s="78"/>
      <c r="P57" s="77"/>
      <c r="Q57" s="50"/>
      <c r="R57" s="74"/>
      <c r="S57" s="75"/>
      <c r="T57" s="75"/>
      <c r="U57" s="75"/>
      <c r="V57" s="75"/>
      <c r="W57" s="76"/>
      <c r="X57" s="50"/>
      <c r="Y57" s="74"/>
      <c r="Z57" s="75"/>
      <c r="AA57" s="75"/>
      <c r="AB57" s="75"/>
      <c r="AC57" s="75"/>
      <c r="AD57" s="79"/>
      <c r="AE57" s="39"/>
      <c r="AF57" s="80"/>
      <c r="AG57" s="81"/>
      <c r="AH57" s="79"/>
      <c r="AI57" s="79"/>
      <c r="AJ57" s="79"/>
      <c r="AK57" s="79"/>
      <c r="AL57" s="79"/>
      <c r="AM57" s="79"/>
      <c r="AN57" s="39"/>
      <c r="AO57" s="79"/>
      <c r="AP57" s="79"/>
      <c r="AQ57" s="79"/>
      <c r="AR57" s="79"/>
      <c r="AS57" s="79"/>
      <c r="AT57" s="79"/>
      <c r="AU57" s="39"/>
      <c r="AV57" s="83"/>
      <c r="AW57" s="84"/>
      <c r="AX57" s="57"/>
      <c r="AY57" s="74"/>
      <c r="AZ57" s="84"/>
      <c r="BA57" s="85"/>
      <c r="BB57" s="85"/>
      <c r="BC57" s="85"/>
      <c r="BD57" s="85"/>
      <c r="BE57" s="85"/>
      <c r="BF57" s="86">
        <v>1</v>
      </c>
      <c r="BG57" s="84" t="s">
        <v>3</v>
      </c>
      <c r="BH57" s="87">
        <v>1</v>
      </c>
      <c r="BI57" s="88">
        <v>1</v>
      </c>
    </row>
    <row r="58" spans="1:253" ht="21.6" customHeight="1" thickTop="1" thickBot="1" x14ac:dyDescent="0.3">
      <c r="A58" s="48">
        <v>56</v>
      </c>
      <c r="B58" s="49" t="s">
        <v>66</v>
      </c>
      <c r="C58" s="29" t="s">
        <v>228</v>
      </c>
      <c r="D58" s="74"/>
      <c r="E58" s="75">
        <v>1</v>
      </c>
      <c r="F58" s="75"/>
      <c r="G58" s="75"/>
      <c r="H58" s="75"/>
      <c r="I58" s="76"/>
      <c r="J58" s="100"/>
      <c r="K58" s="77"/>
      <c r="L58" s="78">
        <v>1</v>
      </c>
      <c r="M58" s="78"/>
      <c r="N58" s="78"/>
      <c r="O58" s="78"/>
      <c r="P58" s="77"/>
      <c r="Q58" s="50"/>
      <c r="R58" s="74"/>
      <c r="S58" s="75"/>
      <c r="T58" s="75"/>
      <c r="U58" s="75"/>
      <c r="V58" s="75"/>
      <c r="W58" s="76"/>
      <c r="X58" s="50"/>
      <c r="Y58" s="74"/>
      <c r="Z58" s="75"/>
      <c r="AA58" s="75"/>
      <c r="AB58" s="75"/>
      <c r="AC58" s="75"/>
      <c r="AD58" s="79"/>
      <c r="AE58" s="39"/>
      <c r="AF58" s="80"/>
      <c r="AG58" s="81"/>
      <c r="AH58" s="79"/>
      <c r="AI58" s="79">
        <v>1</v>
      </c>
      <c r="AJ58" s="79"/>
      <c r="AK58" s="79"/>
      <c r="AL58" s="79"/>
      <c r="AM58" s="79"/>
      <c r="AN58" s="39"/>
      <c r="AO58" s="79"/>
      <c r="AP58" s="79"/>
      <c r="AQ58" s="79"/>
      <c r="AR58" s="79"/>
      <c r="AS58" s="79"/>
      <c r="AT58" s="79"/>
      <c r="AU58" s="39"/>
      <c r="AV58" s="83"/>
      <c r="AW58" s="84"/>
      <c r="AX58" s="57"/>
      <c r="AY58" s="74" t="s">
        <v>143</v>
      </c>
      <c r="AZ58" s="84">
        <v>3</v>
      </c>
      <c r="BA58" s="85"/>
      <c r="BB58" s="85"/>
      <c r="BC58" s="85"/>
      <c r="BD58" s="85"/>
      <c r="BE58" s="85"/>
      <c r="BF58" s="86">
        <v>1</v>
      </c>
      <c r="BG58" s="84" t="s">
        <v>3</v>
      </c>
      <c r="BH58" s="87">
        <v>1</v>
      </c>
      <c r="BI58" s="88">
        <v>1</v>
      </c>
    </row>
    <row r="59" spans="1:253" ht="21.6" customHeight="1" thickTop="1" thickBot="1" x14ac:dyDescent="0.3">
      <c r="A59" s="48">
        <v>57</v>
      </c>
      <c r="B59" s="49" t="s">
        <v>60</v>
      </c>
      <c r="C59" s="29" t="s">
        <v>229</v>
      </c>
      <c r="D59" s="74"/>
      <c r="E59" s="75"/>
      <c r="F59" s="75">
        <v>2</v>
      </c>
      <c r="G59" s="75"/>
      <c r="H59" s="75"/>
      <c r="I59" s="76"/>
      <c r="J59" s="100"/>
      <c r="K59" s="77"/>
      <c r="L59" s="78"/>
      <c r="M59" s="78"/>
      <c r="N59" s="78"/>
      <c r="O59" s="78"/>
      <c r="P59" s="77"/>
      <c r="Q59" s="50"/>
      <c r="R59" s="74"/>
      <c r="S59" s="75"/>
      <c r="T59" s="75"/>
      <c r="U59" s="75"/>
      <c r="V59" s="75"/>
      <c r="W59" s="76"/>
      <c r="X59" s="50"/>
      <c r="Y59" s="74"/>
      <c r="Z59" s="75"/>
      <c r="AA59" s="75">
        <v>2</v>
      </c>
      <c r="AB59" s="75"/>
      <c r="AC59" s="75"/>
      <c r="AD59" s="79"/>
      <c r="AE59" s="39"/>
      <c r="AF59" s="80"/>
      <c r="AG59" s="81"/>
      <c r="AH59" s="79"/>
      <c r="AI59" s="79"/>
      <c r="AJ59" s="79"/>
      <c r="AK59" s="79"/>
      <c r="AL59" s="79"/>
      <c r="AM59" s="79"/>
      <c r="AN59" s="39"/>
      <c r="AO59" s="79"/>
      <c r="AP59" s="79"/>
      <c r="AQ59" s="79"/>
      <c r="AR59" s="79"/>
      <c r="AS59" s="79"/>
      <c r="AT59" s="79"/>
      <c r="AU59" s="39"/>
      <c r="AV59" s="83"/>
      <c r="AW59" s="84"/>
      <c r="AX59" s="57"/>
      <c r="AY59" s="74" t="s">
        <v>151</v>
      </c>
      <c r="AZ59" s="84">
        <v>2</v>
      </c>
      <c r="BA59" s="85"/>
      <c r="BB59" s="85"/>
      <c r="BC59" s="85"/>
      <c r="BD59" s="85"/>
      <c r="BE59" s="85"/>
      <c r="BF59" s="86">
        <v>1</v>
      </c>
      <c r="BG59" s="84" t="s">
        <v>1</v>
      </c>
      <c r="BH59" s="87">
        <v>1</v>
      </c>
      <c r="BI59" s="88">
        <v>1</v>
      </c>
    </row>
    <row r="60" spans="1:253" ht="21.6" customHeight="1" thickTop="1" thickBot="1" x14ac:dyDescent="0.3">
      <c r="A60" s="48">
        <v>58</v>
      </c>
      <c r="B60" s="49" t="s">
        <v>100</v>
      </c>
      <c r="C60" s="29" t="s">
        <v>230</v>
      </c>
      <c r="D60" s="74"/>
      <c r="E60" s="75"/>
      <c r="F60" s="75"/>
      <c r="G60" s="75"/>
      <c r="H60" s="75"/>
      <c r="I60" s="76"/>
      <c r="J60" s="100"/>
      <c r="K60" s="77"/>
      <c r="L60" s="78"/>
      <c r="M60" s="78"/>
      <c r="N60" s="78"/>
      <c r="O60" s="78"/>
      <c r="P60" s="77"/>
      <c r="Q60" s="50"/>
      <c r="R60" s="74"/>
      <c r="S60" s="75">
        <v>2</v>
      </c>
      <c r="T60" s="75"/>
      <c r="U60" s="75"/>
      <c r="V60" s="75"/>
      <c r="W60" s="76"/>
      <c r="X60" s="50"/>
      <c r="Y60" s="74"/>
      <c r="Z60" s="75">
        <v>1</v>
      </c>
      <c r="AA60" s="75"/>
      <c r="AB60" s="75"/>
      <c r="AC60" s="75"/>
      <c r="AD60" s="79"/>
      <c r="AE60" s="39"/>
      <c r="AF60" s="80"/>
      <c r="AG60" s="81"/>
      <c r="AH60" s="79"/>
      <c r="AI60" s="79">
        <v>2</v>
      </c>
      <c r="AJ60" s="79"/>
      <c r="AK60" s="79"/>
      <c r="AL60" s="79"/>
      <c r="AM60" s="79"/>
      <c r="AN60" s="39"/>
      <c r="AO60" s="79"/>
      <c r="AP60" s="79">
        <v>1</v>
      </c>
      <c r="AQ60" s="79"/>
      <c r="AR60" s="79"/>
      <c r="AS60" s="79"/>
      <c r="AT60" s="79"/>
      <c r="AU60" s="39"/>
      <c r="AV60" s="83"/>
      <c r="AW60" s="84"/>
      <c r="AX60" s="57"/>
      <c r="AY60" s="74"/>
      <c r="AZ60" s="84"/>
      <c r="BA60" s="85"/>
      <c r="BB60" s="85"/>
      <c r="BC60" s="85"/>
      <c r="BD60" s="85"/>
      <c r="BE60" s="85"/>
      <c r="BF60" s="86">
        <v>1</v>
      </c>
      <c r="BG60" s="84" t="s">
        <v>3</v>
      </c>
      <c r="BH60" s="87">
        <v>1</v>
      </c>
      <c r="BI60" s="88">
        <v>1</v>
      </c>
    </row>
    <row r="61" spans="1:253" ht="21.6" customHeight="1" thickTop="1" thickBot="1" x14ac:dyDescent="0.3">
      <c r="A61" s="48">
        <v>59</v>
      </c>
      <c r="B61" s="49" t="s">
        <v>67</v>
      </c>
      <c r="C61" s="29" t="s">
        <v>231</v>
      </c>
      <c r="D61" s="74"/>
      <c r="E61" s="75"/>
      <c r="F61" s="75"/>
      <c r="G61" s="75"/>
      <c r="H61" s="75"/>
      <c r="I61" s="76"/>
      <c r="J61" s="100"/>
      <c r="K61" s="77"/>
      <c r="L61" s="78"/>
      <c r="M61" s="78"/>
      <c r="N61" s="78"/>
      <c r="O61" s="78"/>
      <c r="P61" s="77"/>
      <c r="Q61" s="50"/>
      <c r="R61" s="74">
        <v>2</v>
      </c>
      <c r="S61" s="75"/>
      <c r="T61" s="75"/>
      <c r="U61" s="75"/>
      <c r="V61" s="75"/>
      <c r="W61" s="76"/>
      <c r="X61" s="50"/>
      <c r="Y61" s="74">
        <v>1</v>
      </c>
      <c r="Z61" s="75"/>
      <c r="AA61" s="75"/>
      <c r="AB61" s="75"/>
      <c r="AC61" s="75"/>
      <c r="AD61" s="79"/>
      <c r="AE61" s="39"/>
      <c r="AF61" s="80"/>
      <c r="AG61" s="81"/>
      <c r="AH61" s="79">
        <v>1</v>
      </c>
      <c r="AI61" s="79"/>
      <c r="AJ61" s="79"/>
      <c r="AK61" s="79"/>
      <c r="AL61" s="79"/>
      <c r="AM61" s="79"/>
      <c r="AN61" s="39"/>
      <c r="AO61" s="79">
        <v>1</v>
      </c>
      <c r="AP61" s="79"/>
      <c r="AQ61" s="79"/>
      <c r="AR61" s="79"/>
      <c r="AS61" s="79"/>
      <c r="AT61" s="79"/>
      <c r="AU61" s="39"/>
      <c r="AV61" s="83"/>
      <c r="AW61" s="84"/>
      <c r="AX61" s="57"/>
      <c r="AY61" s="62" t="s">
        <v>134</v>
      </c>
      <c r="AZ61" s="84">
        <v>1</v>
      </c>
      <c r="BA61" s="85"/>
      <c r="BB61" s="85"/>
      <c r="BC61" s="85"/>
      <c r="BD61" s="85"/>
      <c r="BE61" s="85"/>
      <c r="BF61" s="86">
        <v>1</v>
      </c>
      <c r="BG61" s="84" t="s">
        <v>6</v>
      </c>
      <c r="BH61" s="87">
        <v>1</v>
      </c>
      <c r="BI61" s="88">
        <v>1</v>
      </c>
    </row>
    <row r="62" spans="1:253" ht="21.6" customHeight="1" thickTop="1" thickBot="1" x14ac:dyDescent="0.3">
      <c r="A62" s="48">
        <v>60</v>
      </c>
      <c r="B62" s="49" t="s">
        <v>129</v>
      </c>
      <c r="C62" s="29" t="s">
        <v>232</v>
      </c>
      <c r="D62" s="92"/>
      <c r="E62" s="78"/>
      <c r="F62" s="78"/>
      <c r="G62" s="78"/>
      <c r="H62" s="78"/>
      <c r="I62" s="77"/>
      <c r="J62" s="100"/>
      <c r="K62" s="77"/>
      <c r="L62" s="78"/>
      <c r="M62" s="78"/>
      <c r="N62" s="78"/>
      <c r="O62" s="78"/>
      <c r="P62" s="77"/>
      <c r="Q62" s="50"/>
      <c r="R62" s="92"/>
      <c r="S62" s="78">
        <v>2</v>
      </c>
      <c r="T62" s="78"/>
      <c r="U62" s="78"/>
      <c r="V62" s="78"/>
      <c r="W62" s="77"/>
      <c r="X62" s="50"/>
      <c r="Y62" s="92"/>
      <c r="Z62" s="78"/>
      <c r="AA62" s="78"/>
      <c r="AB62" s="78"/>
      <c r="AC62" s="78"/>
      <c r="AD62" s="93"/>
      <c r="AE62" s="39"/>
      <c r="AF62" s="94"/>
      <c r="AG62" s="95"/>
      <c r="AH62" s="93"/>
      <c r="AI62" s="93"/>
      <c r="AJ62" s="93"/>
      <c r="AK62" s="93"/>
      <c r="AL62" s="93"/>
      <c r="AM62" s="93"/>
      <c r="AN62" s="39"/>
      <c r="AO62" s="93"/>
      <c r="AP62" s="93">
        <v>1</v>
      </c>
      <c r="AQ62" s="93"/>
      <c r="AR62" s="93"/>
      <c r="AS62" s="93"/>
      <c r="AT62" s="93"/>
      <c r="AU62" s="39"/>
      <c r="AV62" s="96"/>
      <c r="AW62" s="88"/>
      <c r="AX62" s="57"/>
      <c r="AY62" s="92" t="s">
        <v>131</v>
      </c>
      <c r="AZ62" s="88">
        <v>3</v>
      </c>
      <c r="BA62" s="85"/>
      <c r="BB62" s="85"/>
      <c r="BC62" s="85"/>
      <c r="BD62" s="85"/>
      <c r="BE62" s="85"/>
      <c r="BF62" s="91">
        <v>1</v>
      </c>
      <c r="BG62" s="88" t="s">
        <v>3</v>
      </c>
      <c r="BH62" s="87">
        <v>1</v>
      </c>
      <c r="BI62" s="88">
        <v>1</v>
      </c>
    </row>
    <row r="63" spans="1:253" ht="21.6" customHeight="1" thickTop="1" thickBot="1" x14ac:dyDescent="0.3">
      <c r="A63" s="48">
        <v>61</v>
      </c>
      <c r="B63" s="49" t="s">
        <v>83</v>
      </c>
      <c r="C63" s="29" t="s">
        <v>233</v>
      </c>
      <c r="D63" s="74"/>
      <c r="E63" s="75"/>
      <c r="F63" s="75"/>
      <c r="G63" s="75"/>
      <c r="H63" s="75"/>
      <c r="I63" s="76"/>
      <c r="J63" s="50"/>
      <c r="K63" s="77"/>
      <c r="L63" s="78"/>
      <c r="M63" s="78"/>
      <c r="N63" s="78"/>
      <c r="O63" s="78"/>
      <c r="P63" s="77"/>
      <c r="Q63" s="50"/>
      <c r="R63" s="74"/>
      <c r="S63" s="75"/>
      <c r="T63" s="75"/>
      <c r="U63" s="75"/>
      <c r="V63" s="75"/>
      <c r="W63" s="76"/>
      <c r="X63" s="50"/>
      <c r="Y63" s="74"/>
      <c r="Z63" s="75"/>
      <c r="AA63" s="75"/>
      <c r="AB63" s="75"/>
      <c r="AC63" s="75"/>
      <c r="AD63" s="79"/>
      <c r="AE63" s="39"/>
      <c r="AF63" s="80"/>
      <c r="AG63" s="81"/>
      <c r="AH63" s="79"/>
      <c r="AI63" s="79"/>
      <c r="AJ63" s="79"/>
      <c r="AK63" s="79"/>
      <c r="AL63" s="79"/>
      <c r="AM63" s="79"/>
      <c r="AN63" s="39"/>
      <c r="AO63" s="79"/>
      <c r="AP63" s="79"/>
      <c r="AQ63" s="79"/>
      <c r="AR63" s="79"/>
      <c r="AS63" s="79"/>
      <c r="AT63" s="79"/>
      <c r="AU63" s="39"/>
      <c r="AV63" s="83"/>
      <c r="AW63" s="84"/>
      <c r="AX63" s="57"/>
      <c r="AY63" s="74" t="s">
        <v>136</v>
      </c>
      <c r="AZ63" s="84">
        <v>6</v>
      </c>
      <c r="BA63" s="97"/>
      <c r="BB63" s="97"/>
      <c r="BC63" s="97"/>
      <c r="BD63" s="97"/>
      <c r="BE63" s="97"/>
      <c r="BF63" s="86">
        <v>1</v>
      </c>
      <c r="BG63" s="84" t="s">
        <v>1</v>
      </c>
      <c r="BH63" s="87">
        <v>1</v>
      </c>
      <c r="BI63" s="88">
        <v>1</v>
      </c>
    </row>
    <row r="64" spans="1:253" ht="21.6" customHeight="1" thickTop="1" thickBot="1" x14ac:dyDescent="0.3">
      <c r="A64" s="48">
        <v>62</v>
      </c>
      <c r="B64" s="49" t="s">
        <v>68</v>
      </c>
      <c r="C64" s="29" t="s">
        <v>234</v>
      </c>
      <c r="D64" s="74"/>
      <c r="E64" s="75"/>
      <c r="F64" s="75"/>
      <c r="G64" s="75"/>
      <c r="H64" s="75"/>
      <c r="I64" s="76"/>
      <c r="J64" s="50"/>
      <c r="K64" s="77">
        <v>1</v>
      </c>
      <c r="L64" s="78"/>
      <c r="M64" s="78"/>
      <c r="N64" s="78"/>
      <c r="O64" s="78"/>
      <c r="P64" s="77"/>
      <c r="Q64" s="50"/>
      <c r="R64" s="74">
        <v>2</v>
      </c>
      <c r="S64" s="75"/>
      <c r="T64" s="75"/>
      <c r="U64" s="75"/>
      <c r="V64" s="75"/>
      <c r="W64" s="76"/>
      <c r="X64" s="50"/>
      <c r="Y64" s="74">
        <v>2</v>
      </c>
      <c r="Z64" s="75"/>
      <c r="AA64" s="75"/>
      <c r="AB64" s="75"/>
      <c r="AC64" s="75"/>
      <c r="AD64" s="79"/>
      <c r="AE64" s="39"/>
      <c r="AF64" s="80"/>
      <c r="AG64" s="81"/>
      <c r="AH64" s="79">
        <v>1</v>
      </c>
      <c r="AI64" s="79"/>
      <c r="AJ64" s="79"/>
      <c r="AK64" s="79"/>
      <c r="AL64" s="79"/>
      <c r="AM64" s="79"/>
      <c r="AN64" s="39"/>
      <c r="AO64" s="79"/>
      <c r="AP64" s="79"/>
      <c r="AQ64" s="79"/>
      <c r="AR64" s="79"/>
      <c r="AS64" s="79"/>
      <c r="AT64" s="79"/>
      <c r="AU64" s="39"/>
      <c r="AV64" s="83"/>
      <c r="AW64" s="84"/>
      <c r="AX64" s="57"/>
      <c r="AY64" s="74"/>
      <c r="AZ64" s="84"/>
      <c r="BA64" s="97"/>
      <c r="BB64" s="97"/>
      <c r="BC64" s="97"/>
      <c r="BD64" s="97"/>
      <c r="BE64" s="97"/>
      <c r="BF64" s="86">
        <v>1</v>
      </c>
      <c r="BG64" s="84" t="s">
        <v>6</v>
      </c>
      <c r="BH64" s="87">
        <v>1</v>
      </c>
      <c r="BI64" s="88">
        <v>1</v>
      </c>
    </row>
    <row r="65" spans="1:253" ht="21.6" customHeight="1" thickTop="1" thickBot="1" x14ac:dyDescent="0.3">
      <c r="A65" s="48">
        <v>63</v>
      </c>
      <c r="B65" s="49" t="s">
        <v>30</v>
      </c>
      <c r="C65" s="29" t="s">
        <v>235</v>
      </c>
      <c r="D65" s="62"/>
      <c r="E65" s="63">
        <v>1</v>
      </c>
      <c r="F65" s="63"/>
      <c r="G65" s="63"/>
      <c r="H65" s="63"/>
      <c r="I65" s="64"/>
      <c r="J65" s="50"/>
      <c r="K65" s="64"/>
      <c r="L65" s="63">
        <v>1</v>
      </c>
      <c r="M65" s="63"/>
      <c r="N65" s="63"/>
      <c r="O65" s="63"/>
      <c r="P65" s="64"/>
      <c r="Q65" s="50"/>
      <c r="R65" s="62"/>
      <c r="S65" s="63">
        <v>1</v>
      </c>
      <c r="T65" s="63"/>
      <c r="U65" s="63"/>
      <c r="V65" s="63"/>
      <c r="W65" s="64"/>
      <c r="X65" s="50"/>
      <c r="Y65" s="62"/>
      <c r="Z65" s="63">
        <v>1</v>
      </c>
      <c r="AA65" s="63"/>
      <c r="AB65" s="63"/>
      <c r="AC65" s="63"/>
      <c r="AD65" s="53"/>
      <c r="AE65" s="39"/>
      <c r="AF65" s="65"/>
      <c r="AG65" s="66"/>
      <c r="AH65" s="53"/>
      <c r="AI65" s="53">
        <v>1</v>
      </c>
      <c r="AJ65" s="53"/>
      <c r="AK65" s="53"/>
      <c r="AL65" s="53"/>
      <c r="AM65" s="53"/>
      <c r="AN65" s="39"/>
      <c r="AO65" s="53"/>
      <c r="AP65" s="53">
        <v>1</v>
      </c>
      <c r="AQ65" s="53"/>
      <c r="AR65" s="53"/>
      <c r="AS65" s="53"/>
      <c r="AT65" s="53"/>
      <c r="AU65" s="39"/>
      <c r="AV65" s="55"/>
      <c r="AW65" s="56"/>
      <c r="AX65" s="57"/>
      <c r="AY65" s="62"/>
      <c r="AZ65" s="68"/>
      <c r="BA65" s="45"/>
      <c r="BB65" s="45"/>
      <c r="BC65" s="45"/>
      <c r="BD65" s="45"/>
      <c r="BE65" s="45"/>
      <c r="BF65" s="101">
        <v>1</v>
      </c>
      <c r="BG65" s="56" t="s">
        <v>3</v>
      </c>
      <c r="BH65" s="61">
        <v>1</v>
      </c>
      <c r="BI65" s="56">
        <v>1</v>
      </c>
    </row>
    <row r="66" spans="1:253" ht="21.6" customHeight="1" thickTop="1" thickBot="1" x14ac:dyDescent="0.3">
      <c r="A66" s="48">
        <v>64</v>
      </c>
      <c r="B66" s="49" t="s">
        <v>69</v>
      </c>
      <c r="C66" s="29" t="s">
        <v>236</v>
      </c>
      <c r="D66" s="74"/>
      <c r="E66" s="75">
        <v>2</v>
      </c>
      <c r="F66" s="75"/>
      <c r="G66" s="75"/>
      <c r="H66" s="75"/>
      <c r="I66" s="76"/>
      <c r="J66" s="50"/>
      <c r="K66" s="77"/>
      <c r="L66" s="78">
        <v>2</v>
      </c>
      <c r="M66" s="78"/>
      <c r="N66" s="78"/>
      <c r="O66" s="78"/>
      <c r="P66" s="77"/>
      <c r="Q66" s="50"/>
      <c r="R66" s="74"/>
      <c r="S66" s="75"/>
      <c r="T66" s="75"/>
      <c r="U66" s="75"/>
      <c r="V66" s="75"/>
      <c r="W66" s="76"/>
      <c r="X66" s="102"/>
      <c r="Y66" s="74"/>
      <c r="Z66" s="75">
        <v>1</v>
      </c>
      <c r="AA66" s="75"/>
      <c r="AB66" s="75"/>
      <c r="AC66" s="75"/>
      <c r="AD66" s="79"/>
      <c r="AE66" s="103"/>
      <c r="AF66" s="80"/>
      <c r="AG66" s="81"/>
      <c r="AH66" s="79"/>
      <c r="AI66" s="79"/>
      <c r="AJ66" s="79"/>
      <c r="AK66" s="79"/>
      <c r="AL66" s="79"/>
      <c r="AM66" s="79"/>
      <c r="AN66" s="103"/>
      <c r="AO66" s="79"/>
      <c r="AP66" s="79">
        <v>1</v>
      </c>
      <c r="AQ66" s="79"/>
      <c r="AR66" s="79"/>
      <c r="AS66" s="79"/>
      <c r="AT66" s="79"/>
      <c r="AU66" s="103"/>
      <c r="AV66" s="83"/>
      <c r="AW66" s="84"/>
      <c r="AX66" s="104"/>
      <c r="AY66" s="74"/>
      <c r="AZ66" s="84"/>
      <c r="BA66" s="85"/>
      <c r="BB66" s="85"/>
      <c r="BC66" s="85"/>
      <c r="BD66" s="85"/>
      <c r="BE66" s="85"/>
      <c r="BF66" s="86">
        <v>1</v>
      </c>
      <c r="BG66" s="84" t="s">
        <v>3</v>
      </c>
      <c r="BH66" s="87">
        <v>1</v>
      </c>
      <c r="BI66" s="88">
        <v>1</v>
      </c>
    </row>
    <row r="67" spans="1:253" ht="21.6" customHeight="1" thickTop="1" thickBot="1" x14ac:dyDescent="0.3">
      <c r="A67" s="48">
        <v>65</v>
      </c>
      <c r="B67" s="49" t="s">
        <v>101</v>
      </c>
      <c r="C67" s="29" t="s">
        <v>237</v>
      </c>
      <c r="D67" s="74"/>
      <c r="E67" s="75"/>
      <c r="F67" s="75"/>
      <c r="G67" s="75"/>
      <c r="H67" s="75"/>
      <c r="I67" s="76">
        <v>2</v>
      </c>
      <c r="J67" s="50"/>
      <c r="K67" s="77"/>
      <c r="L67" s="78"/>
      <c r="M67" s="78"/>
      <c r="N67" s="78"/>
      <c r="O67" s="78"/>
      <c r="P67" s="77"/>
      <c r="Q67" s="102"/>
      <c r="R67" s="74"/>
      <c r="S67" s="75"/>
      <c r="T67" s="75"/>
      <c r="U67" s="75"/>
      <c r="V67" s="75"/>
      <c r="W67" s="76">
        <v>3</v>
      </c>
      <c r="X67" s="102"/>
      <c r="Y67" s="74"/>
      <c r="Z67" s="75"/>
      <c r="AA67" s="75"/>
      <c r="AB67" s="75"/>
      <c r="AC67" s="75"/>
      <c r="AD67" s="79"/>
      <c r="AE67" s="103"/>
      <c r="AF67" s="80"/>
      <c r="AG67" s="81"/>
      <c r="AH67" s="79"/>
      <c r="AI67" s="79"/>
      <c r="AJ67" s="79"/>
      <c r="AK67" s="79"/>
      <c r="AL67" s="79"/>
      <c r="AM67" s="79"/>
      <c r="AN67" s="103"/>
      <c r="AO67" s="79"/>
      <c r="AP67" s="79"/>
      <c r="AQ67" s="79"/>
      <c r="AR67" s="79"/>
      <c r="AS67" s="79"/>
      <c r="AT67" s="79">
        <v>1</v>
      </c>
      <c r="AU67" s="103"/>
      <c r="AV67" s="83"/>
      <c r="AW67" s="84"/>
      <c r="AX67" s="104"/>
      <c r="AY67" s="74"/>
      <c r="AZ67" s="84"/>
      <c r="BA67" s="85"/>
      <c r="BB67" s="85"/>
      <c r="BC67" s="85"/>
      <c r="BD67" s="85"/>
      <c r="BE67" s="85"/>
      <c r="BF67" s="86">
        <v>1</v>
      </c>
      <c r="BG67" s="84" t="s">
        <v>4</v>
      </c>
      <c r="BH67" s="87">
        <v>1</v>
      </c>
      <c r="BI67" s="88">
        <v>1</v>
      </c>
    </row>
    <row r="68" spans="1:253" ht="21.6" customHeight="1" thickTop="1" thickBot="1" x14ac:dyDescent="0.3">
      <c r="A68" s="48">
        <v>66</v>
      </c>
      <c r="B68" s="49" t="s">
        <v>71</v>
      </c>
      <c r="C68" s="29" t="s">
        <v>238</v>
      </c>
      <c r="D68" s="74"/>
      <c r="E68" s="75"/>
      <c r="F68" s="75">
        <v>1</v>
      </c>
      <c r="G68" s="75"/>
      <c r="H68" s="75"/>
      <c r="I68" s="76"/>
      <c r="J68" s="50"/>
      <c r="K68" s="77"/>
      <c r="L68" s="78"/>
      <c r="M68" s="78">
        <v>2</v>
      </c>
      <c r="N68" s="78"/>
      <c r="O68" s="78"/>
      <c r="P68" s="77"/>
      <c r="Q68" s="102"/>
      <c r="R68" s="74"/>
      <c r="S68" s="75"/>
      <c r="T68" s="75"/>
      <c r="U68" s="75"/>
      <c r="V68" s="75"/>
      <c r="W68" s="76"/>
      <c r="X68" s="102"/>
      <c r="Y68" s="74"/>
      <c r="Z68" s="75"/>
      <c r="AA68" s="75">
        <v>1</v>
      </c>
      <c r="AB68" s="75"/>
      <c r="AC68" s="75"/>
      <c r="AD68" s="79"/>
      <c r="AE68" s="103"/>
      <c r="AF68" s="80"/>
      <c r="AG68" s="81"/>
      <c r="AH68" s="79"/>
      <c r="AI68" s="79"/>
      <c r="AJ68" s="79"/>
      <c r="AK68" s="79"/>
      <c r="AL68" s="79"/>
      <c r="AM68" s="79"/>
      <c r="AN68" s="103"/>
      <c r="AO68" s="79"/>
      <c r="AP68" s="79"/>
      <c r="AQ68" s="79">
        <v>2</v>
      </c>
      <c r="AR68" s="79"/>
      <c r="AS68" s="79"/>
      <c r="AT68" s="79"/>
      <c r="AU68" s="103"/>
      <c r="AV68" s="83"/>
      <c r="AW68" s="84"/>
      <c r="AX68" s="104"/>
      <c r="AY68" s="74"/>
      <c r="AZ68" s="84"/>
      <c r="BA68" s="85"/>
      <c r="BB68" s="85"/>
      <c r="BC68" s="85"/>
      <c r="BD68" s="85"/>
      <c r="BE68" s="85"/>
      <c r="BF68" s="86">
        <v>1</v>
      </c>
      <c r="BG68" s="84" t="s">
        <v>3</v>
      </c>
      <c r="BH68" s="87">
        <v>1</v>
      </c>
      <c r="BI68" s="88">
        <v>1</v>
      </c>
    </row>
    <row r="69" spans="1:253" ht="21.6" customHeight="1" thickTop="1" thickBot="1" x14ac:dyDescent="0.3">
      <c r="A69" s="48">
        <v>67</v>
      </c>
      <c r="B69" s="49" t="s">
        <v>72</v>
      </c>
      <c r="C69" s="29" t="s">
        <v>239</v>
      </c>
      <c r="D69" s="74"/>
      <c r="E69" s="75"/>
      <c r="F69" s="75"/>
      <c r="G69" s="75"/>
      <c r="H69" s="75"/>
      <c r="I69" s="76"/>
      <c r="J69" s="50"/>
      <c r="K69" s="77"/>
      <c r="L69" s="78"/>
      <c r="M69" s="78"/>
      <c r="N69" s="78">
        <v>2</v>
      </c>
      <c r="O69" s="78"/>
      <c r="P69" s="77"/>
      <c r="Q69" s="102"/>
      <c r="R69" s="74"/>
      <c r="S69" s="75"/>
      <c r="T69" s="75"/>
      <c r="U69" s="75"/>
      <c r="V69" s="75"/>
      <c r="W69" s="76"/>
      <c r="X69" s="102"/>
      <c r="Y69" s="74"/>
      <c r="Z69" s="75"/>
      <c r="AA69" s="75"/>
      <c r="AB69" s="75"/>
      <c r="AC69" s="75"/>
      <c r="AD69" s="79"/>
      <c r="AE69" s="103"/>
      <c r="AF69" s="80"/>
      <c r="AG69" s="81"/>
      <c r="AH69" s="79"/>
      <c r="AI69" s="79"/>
      <c r="AJ69" s="79"/>
      <c r="AK69" s="79">
        <v>1</v>
      </c>
      <c r="AL69" s="79"/>
      <c r="AM69" s="79"/>
      <c r="AN69" s="103"/>
      <c r="AO69" s="79"/>
      <c r="AP69" s="79"/>
      <c r="AQ69" s="79"/>
      <c r="AR69" s="79"/>
      <c r="AS69" s="79"/>
      <c r="AT69" s="79"/>
      <c r="AU69" s="103"/>
      <c r="AV69" s="83"/>
      <c r="AW69" s="84"/>
      <c r="AX69" s="104"/>
      <c r="AY69" s="62" t="s">
        <v>170</v>
      </c>
      <c r="AZ69" s="84">
        <v>3</v>
      </c>
      <c r="BA69" s="85"/>
      <c r="BB69" s="85"/>
      <c r="BC69" s="85"/>
      <c r="BD69" s="85"/>
      <c r="BE69" s="85"/>
      <c r="BF69" s="86">
        <v>1</v>
      </c>
      <c r="BG69" s="84" t="s">
        <v>5</v>
      </c>
      <c r="BH69" s="87">
        <v>1</v>
      </c>
      <c r="BI69" s="88">
        <v>1</v>
      </c>
      <c r="HO69" s="105"/>
    </row>
    <row r="70" spans="1:253" ht="21.6" customHeight="1" thickTop="1" thickBot="1" x14ac:dyDescent="0.3">
      <c r="A70" s="48">
        <v>68</v>
      </c>
      <c r="B70" s="49" t="s">
        <v>72</v>
      </c>
      <c r="C70" s="29" t="s">
        <v>240</v>
      </c>
      <c r="D70" s="74"/>
      <c r="E70" s="75"/>
      <c r="F70" s="75"/>
      <c r="G70" s="75"/>
      <c r="H70" s="75"/>
      <c r="I70" s="76"/>
      <c r="J70" s="50"/>
      <c r="K70" s="77"/>
      <c r="L70" s="78"/>
      <c r="M70" s="78"/>
      <c r="N70" s="78"/>
      <c r="O70" s="78"/>
      <c r="P70" s="77"/>
      <c r="Q70" s="102"/>
      <c r="R70" s="74"/>
      <c r="S70" s="75"/>
      <c r="T70" s="75"/>
      <c r="U70" s="75"/>
      <c r="V70" s="75"/>
      <c r="W70" s="76"/>
      <c r="X70" s="102"/>
      <c r="Y70" s="74"/>
      <c r="Z70" s="75">
        <v>3</v>
      </c>
      <c r="AA70" s="75"/>
      <c r="AB70" s="75"/>
      <c r="AC70" s="75"/>
      <c r="AD70" s="79"/>
      <c r="AE70" s="103"/>
      <c r="AF70" s="80"/>
      <c r="AG70" s="81"/>
      <c r="AH70" s="79"/>
      <c r="AI70" s="79"/>
      <c r="AJ70" s="79"/>
      <c r="AK70" s="79"/>
      <c r="AL70" s="79"/>
      <c r="AM70" s="79"/>
      <c r="AN70" s="103"/>
      <c r="AO70" s="79"/>
      <c r="AP70" s="79"/>
      <c r="AQ70" s="79"/>
      <c r="AR70" s="79"/>
      <c r="AS70" s="79"/>
      <c r="AT70" s="79"/>
      <c r="AU70" s="103"/>
      <c r="AV70" s="83"/>
      <c r="AW70" s="84"/>
      <c r="AX70" s="104"/>
      <c r="AY70" s="74" t="s">
        <v>131</v>
      </c>
      <c r="AZ70" s="84">
        <v>3</v>
      </c>
      <c r="BA70" s="85"/>
      <c r="BB70" s="85"/>
      <c r="BC70" s="85"/>
      <c r="BD70" s="85"/>
      <c r="BE70" s="85"/>
      <c r="BF70" s="86">
        <v>1</v>
      </c>
      <c r="BG70" s="84" t="s">
        <v>3</v>
      </c>
      <c r="BH70" s="87">
        <v>1</v>
      </c>
      <c r="BI70" s="88">
        <v>1</v>
      </c>
    </row>
    <row r="71" spans="1:253" ht="21.6" customHeight="1" thickTop="1" thickBot="1" x14ac:dyDescent="0.3">
      <c r="A71" s="48">
        <v>69</v>
      </c>
      <c r="B71" s="49" t="s">
        <v>81</v>
      </c>
      <c r="C71" s="29" t="s">
        <v>241</v>
      </c>
      <c r="D71" s="74"/>
      <c r="E71" s="75"/>
      <c r="F71" s="75"/>
      <c r="G71" s="75"/>
      <c r="H71" s="75"/>
      <c r="I71" s="76"/>
      <c r="J71" s="50"/>
      <c r="K71" s="77"/>
      <c r="L71" s="78"/>
      <c r="M71" s="78"/>
      <c r="N71" s="78"/>
      <c r="O71" s="78"/>
      <c r="P71" s="77"/>
      <c r="Q71" s="102"/>
      <c r="R71" s="74">
        <v>2</v>
      </c>
      <c r="S71" s="75"/>
      <c r="T71" s="75"/>
      <c r="U71" s="75"/>
      <c r="V71" s="75"/>
      <c r="W71" s="76"/>
      <c r="X71" s="102"/>
      <c r="Y71" s="74"/>
      <c r="Z71" s="75"/>
      <c r="AA71" s="75"/>
      <c r="AB71" s="75"/>
      <c r="AC71" s="75"/>
      <c r="AD71" s="79"/>
      <c r="AE71" s="103"/>
      <c r="AF71" s="80"/>
      <c r="AG71" s="81"/>
      <c r="AH71" s="79"/>
      <c r="AI71" s="79"/>
      <c r="AJ71" s="79"/>
      <c r="AK71" s="79"/>
      <c r="AL71" s="79"/>
      <c r="AM71" s="79"/>
      <c r="AN71" s="103"/>
      <c r="AO71" s="79"/>
      <c r="AP71" s="79">
        <v>1</v>
      </c>
      <c r="AQ71" s="79"/>
      <c r="AR71" s="79"/>
      <c r="AS71" s="79"/>
      <c r="AT71" s="79"/>
      <c r="AU71" s="103"/>
      <c r="AV71" s="83"/>
      <c r="AW71" s="84">
        <v>3</v>
      </c>
      <c r="AX71" s="104"/>
      <c r="AY71" s="74"/>
      <c r="AZ71" s="84"/>
      <c r="BA71" s="85"/>
      <c r="BB71" s="85"/>
      <c r="BC71" s="85"/>
      <c r="BD71" s="85"/>
      <c r="BE71" s="85"/>
      <c r="BF71" s="86">
        <v>1</v>
      </c>
      <c r="BG71" s="84" t="s">
        <v>6</v>
      </c>
      <c r="BH71" s="87">
        <v>1</v>
      </c>
      <c r="BI71" s="88">
        <v>1</v>
      </c>
      <c r="HP71" s="105"/>
      <c r="HQ71" s="105"/>
      <c r="HR71" s="105"/>
      <c r="HS71" s="105"/>
      <c r="HT71" s="105"/>
      <c r="HU71" s="105"/>
      <c r="HV71" s="105"/>
      <c r="HW71" s="105"/>
      <c r="HX71" s="105"/>
      <c r="HY71" s="105"/>
      <c r="HZ71" s="105"/>
      <c r="IA71" s="105"/>
      <c r="IB71" s="105"/>
      <c r="IC71" s="105"/>
      <c r="ID71" s="105"/>
      <c r="IE71" s="105"/>
      <c r="IF71" s="105"/>
      <c r="IG71" s="105"/>
      <c r="IH71" s="105"/>
      <c r="II71" s="105"/>
      <c r="IJ71" s="105"/>
      <c r="IK71" s="105"/>
      <c r="IL71" s="105"/>
      <c r="IM71" s="105"/>
      <c r="IN71" s="105"/>
      <c r="IO71" s="105"/>
      <c r="IP71" s="105"/>
      <c r="IQ71" s="105"/>
      <c r="IR71" s="105"/>
      <c r="IS71" s="105"/>
    </row>
    <row r="72" spans="1:253" ht="21.6" customHeight="1" thickTop="1" thickBot="1" x14ac:dyDescent="0.3">
      <c r="A72" s="48">
        <v>70</v>
      </c>
      <c r="B72" s="49" t="s">
        <v>73</v>
      </c>
      <c r="C72" s="29" t="s">
        <v>242</v>
      </c>
      <c r="D72" s="74"/>
      <c r="E72" s="75"/>
      <c r="F72" s="75"/>
      <c r="G72" s="75"/>
      <c r="H72" s="75"/>
      <c r="I72" s="76"/>
      <c r="J72" s="50"/>
      <c r="K72" s="77"/>
      <c r="L72" s="78"/>
      <c r="M72" s="78"/>
      <c r="N72" s="78">
        <v>2</v>
      </c>
      <c r="O72" s="78"/>
      <c r="P72" s="77"/>
      <c r="Q72" s="102"/>
      <c r="R72" s="74"/>
      <c r="S72" s="75"/>
      <c r="T72" s="75"/>
      <c r="U72" s="75"/>
      <c r="V72" s="75"/>
      <c r="W72" s="76"/>
      <c r="X72" s="102"/>
      <c r="Y72" s="74"/>
      <c r="Z72" s="75"/>
      <c r="AA72" s="75"/>
      <c r="AB72" s="75"/>
      <c r="AC72" s="75"/>
      <c r="AD72" s="79"/>
      <c r="AE72" s="103"/>
      <c r="AF72" s="80"/>
      <c r="AG72" s="81"/>
      <c r="AH72" s="79"/>
      <c r="AI72" s="79"/>
      <c r="AJ72" s="79"/>
      <c r="AK72" s="79">
        <v>2</v>
      </c>
      <c r="AL72" s="79"/>
      <c r="AM72" s="79"/>
      <c r="AN72" s="103"/>
      <c r="AO72" s="79"/>
      <c r="AP72" s="79"/>
      <c r="AQ72" s="79"/>
      <c r="AR72" s="79"/>
      <c r="AS72" s="79"/>
      <c r="AT72" s="79"/>
      <c r="AU72" s="103"/>
      <c r="AV72" s="83"/>
      <c r="AW72" s="106"/>
      <c r="AX72" s="104"/>
      <c r="AY72" s="74" t="s">
        <v>150</v>
      </c>
      <c r="AZ72" s="84">
        <v>2</v>
      </c>
      <c r="BA72" s="85"/>
      <c r="BB72" s="85"/>
      <c r="BC72" s="85"/>
      <c r="BD72" s="85"/>
      <c r="BE72" s="85"/>
      <c r="BF72" s="86">
        <v>1</v>
      </c>
      <c r="BG72" s="84" t="s">
        <v>5</v>
      </c>
      <c r="BH72" s="87">
        <v>1</v>
      </c>
      <c r="BI72" s="88">
        <v>1</v>
      </c>
      <c r="BX72" s="105"/>
      <c r="BY72" s="105"/>
      <c r="BZ72" s="105"/>
      <c r="CA72" s="105"/>
      <c r="CB72" s="105"/>
      <c r="CC72" s="105"/>
      <c r="CD72" s="105"/>
      <c r="CE72" s="105"/>
      <c r="CF72" s="105"/>
      <c r="CG72" s="105"/>
      <c r="CH72" s="105"/>
      <c r="CI72" s="105"/>
      <c r="CJ72" s="105"/>
      <c r="CK72" s="105"/>
      <c r="CL72" s="105"/>
      <c r="CM72" s="105"/>
      <c r="CN72" s="105"/>
      <c r="CO72" s="105"/>
      <c r="CP72" s="105"/>
      <c r="CQ72" s="105"/>
      <c r="CR72" s="105"/>
      <c r="CS72" s="105"/>
      <c r="CT72" s="105"/>
      <c r="CU72" s="105"/>
      <c r="CV72" s="105"/>
      <c r="CW72" s="105"/>
      <c r="CX72" s="105"/>
      <c r="CY72" s="105"/>
      <c r="CZ72" s="105"/>
      <c r="DA72" s="105"/>
      <c r="DB72" s="105"/>
      <c r="DC72" s="105"/>
      <c r="DD72" s="105"/>
      <c r="DE72" s="105"/>
      <c r="DF72" s="105"/>
      <c r="DG72" s="105"/>
      <c r="DH72" s="105"/>
      <c r="DI72" s="105"/>
      <c r="DJ72" s="105"/>
      <c r="DK72" s="105"/>
      <c r="DL72" s="105"/>
      <c r="DM72" s="105"/>
      <c r="DN72" s="105"/>
      <c r="DO72" s="105"/>
      <c r="DP72" s="105"/>
      <c r="DQ72" s="105"/>
      <c r="DR72" s="105"/>
      <c r="DS72" s="105"/>
      <c r="DT72" s="105"/>
      <c r="DU72" s="105"/>
      <c r="DV72" s="105"/>
      <c r="DW72" s="105"/>
      <c r="DX72" s="105"/>
      <c r="DY72" s="105"/>
      <c r="DZ72" s="105"/>
      <c r="EA72" s="105"/>
      <c r="EB72" s="105"/>
      <c r="EC72" s="105"/>
      <c r="ED72" s="105"/>
      <c r="EE72" s="105"/>
      <c r="EF72" s="105"/>
      <c r="EG72" s="105"/>
      <c r="EH72" s="105"/>
      <c r="EI72" s="105"/>
      <c r="EJ72" s="105"/>
      <c r="EK72" s="105"/>
      <c r="EL72" s="105"/>
      <c r="EM72" s="105"/>
      <c r="EN72" s="105"/>
      <c r="EO72" s="105"/>
      <c r="EP72" s="105"/>
      <c r="EQ72" s="105"/>
      <c r="ER72" s="105"/>
      <c r="ES72" s="105"/>
      <c r="ET72" s="105"/>
      <c r="EU72" s="105"/>
      <c r="EV72" s="105"/>
      <c r="EW72" s="105"/>
      <c r="EX72" s="105"/>
      <c r="EY72" s="105"/>
      <c r="EZ72" s="105"/>
      <c r="FA72" s="105"/>
      <c r="FB72" s="105"/>
      <c r="FC72" s="105"/>
      <c r="FD72" s="105"/>
      <c r="FE72" s="105"/>
      <c r="FF72" s="105"/>
      <c r="FG72" s="105"/>
      <c r="FH72" s="105"/>
      <c r="FI72" s="105"/>
      <c r="FJ72" s="105"/>
      <c r="FK72" s="105"/>
      <c r="FL72" s="105"/>
      <c r="FM72" s="105"/>
      <c r="FN72" s="105"/>
      <c r="FO72" s="105"/>
      <c r="FP72" s="105"/>
      <c r="FQ72" s="105"/>
      <c r="FR72" s="105"/>
      <c r="FS72" s="105"/>
      <c r="FT72" s="105"/>
      <c r="FU72" s="105"/>
      <c r="FV72" s="105"/>
      <c r="FW72" s="105"/>
      <c r="FX72" s="105"/>
      <c r="FY72" s="105"/>
      <c r="FZ72" s="105"/>
      <c r="GA72" s="105"/>
      <c r="GB72" s="105"/>
      <c r="GC72" s="105"/>
      <c r="GD72" s="105"/>
      <c r="GE72" s="105"/>
      <c r="GF72" s="105"/>
      <c r="GG72" s="105"/>
      <c r="GH72" s="105"/>
      <c r="GI72" s="105"/>
      <c r="GJ72" s="105"/>
      <c r="GK72" s="105"/>
      <c r="GL72" s="105"/>
      <c r="GM72" s="105"/>
      <c r="GN72" s="105"/>
      <c r="GO72" s="105"/>
      <c r="GP72" s="105"/>
      <c r="GQ72" s="105"/>
      <c r="GR72" s="105"/>
      <c r="GS72" s="105"/>
      <c r="GT72" s="105"/>
      <c r="GU72" s="105"/>
      <c r="GV72" s="105"/>
      <c r="GW72" s="105"/>
      <c r="GX72" s="105"/>
      <c r="GY72" s="105"/>
      <c r="GZ72" s="105"/>
      <c r="HA72" s="105"/>
      <c r="HB72" s="105"/>
      <c r="HC72" s="105"/>
      <c r="HD72" s="105"/>
      <c r="HE72" s="105"/>
      <c r="HF72" s="105"/>
      <c r="HG72" s="105"/>
      <c r="HH72" s="105"/>
      <c r="HI72" s="105"/>
      <c r="HJ72" s="105"/>
      <c r="HK72" s="105"/>
      <c r="HL72" s="105"/>
      <c r="HM72" s="105"/>
      <c r="HN72" s="105"/>
    </row>
    <row r="73" spans="1:253" ht="21.6" customHeight="1" thickTop="1" thickBot="1" x14ac:dyDescent="0.3">
      <c r="A73" s="48">
        <v>71</v>
      </c>
      <c r="B73" s="49" t="s">
        <v>19</v>
      </c>
      <c r="C73" s="29" t="s">
        <v>243</v>
      </c>
      <c r="D73" s="74"/>
      <c r="E73" s="75"/>
      <c r="F73" s="75"/>
      <c r="G73" s="75"/>
      <c r="H73" s="75">
        <v>2</v>
      </c>
      <c r="I73" s="76"/>
      <c r="J73" s="50"/>
      <c r="K73" s="77"/>
      <c r="L73" s="78"/>
      <c r="M73" s="78"/>
      <c r="N73" s="78"/>
      <c r="O73" s="78">
        <v>2</v>
      </c>
      <c r="P73" s="77"/>
      <c r="Q73" s="102"/>
      <c r="R73" s="74"/>
      <c r="S73" s="75"/>
      <c r="T73" s="75"/>
      <c r="U73" s="75"/>
      <c r="V73" s="75"/>
      <c r="W73" s="76"/>
      <c r="X73" s="102"/>
      <c r="Y73" s="74"/>
      <c r="Z73" s="75"/>
      <c r="AA73" s="75"/>
      <c r="AB73" s="75"/>
      <c r="AC73" s="75"/>
      <c r="AD73" s="79"/>
      <c r="AE73" s="103"/>
      <c r="AF73" s="80"/>
      <c r="AG73" s="81"/>
      <c r="AH73" s="79"/>
      <c r="AI73" s="79"/>
      <c r="AJ73" s="79"/>
      <c r="AK73" s="79"/>
      <c r="AL73" s="79"/>
      <c r="AM73" s="79"/>
      <c r="AN73" s="103"/>
      <c r="AO73" s="79"/>
      <c r="AP73" s="79"/>
      <c r="AQ73" s="79"/>
      <c r="AR73" s="79"/>
      <c r="AS73" s="79">
        <v>2</v>
      </c>
      <c r="AT73" s="79"/>
      <c r="AU73" s="103"/>
      <c r="AV73" s="83"/>
      <c r="AW73" s="106"/>
      <c r="AX73" s="104"/>
      <c r="AY73" s="74"/>
      <c r="AZ73" s="84"/>
      <c r="BA73" s="85"/>
      <c r="BB73" s="85"/>
      <c r="BC73" s="85"/>
      <c r="BD73" s="85"/>
      <c r="BE73" s="85"/>
      <c r="BF73" s="86">
        <v>1</v>
      </c>
      <c r="BG73" s="84" t="s">
        <v>2</v>
      </c>
      <c r="BH73" s="87">
        <v>1</v>
      </c>
      <c r="BI73" s="88">
        <v>1</v>
      </c>
    </row>
    <row r="74" spans="1:253" ht="21.6" customHeight="1" thickTop="1" thickBot="1" x14ac:dyDescent="0.3">
      <c r="A74" s="48">
        <v>72</v>
      </c>
      <c r="B74" s="49" t="s">
        <v>61</v>
      </c>
      <c r="C74" s="29" t="s">
        <v>244</v>
      </c>
      <c r="D74" s="74"/>
      <c r="E74" s="75"/>
      <c r="F74" s="75">
        <v>2</v>
      </c>
      <c r="G74" s="75"/>
      <c r="H74" s="75"/>
      <c r="I74" s="76"/>
      <c r="J74" s="50"/>
      <c r="K74" s="77"/>
      <c r="L74" s="78"/>
      <c r="M74" s="78">
        <v>1</v>
      </c>
      <c r="N74" s="78"/>
      <c r="O74" s="78"/>
      <c r="P74" s="77"/>
      <c r="Q74" s="102"/>
      <c r="R74" s="74"/>
      <c r="S74" s="75"/>
      <c r="T74" s="75">
        <v>1</v>
      </c>
      <c r="U74" s="75"/>
      <c r="V74" s="75"/>
      <c r="W74" s="76"/>
      <c r="X74" s="102"/>
      <c r="Y74" s="74"/>
      <c r="Z74" s="75"/>
      <c r="AA74" s="75"/>
      <c r="AB74" s="75"/>
      <c r="AC74" s="75"/>
      <c r="AD74" s="79"/>
      <c r="AE74" s="103"/>
      <c r="AF74" s="80"/>
      <c r="AG74" s="81"/>
      <c r="AH74" s="79"/>
      <c r="AI74" s="79"/>
      <c r="AJ74" s="79">
        <v>1</v>
      </c>
      <c r="AK74" s="79"/>
      <c r="AL74" s="79"/>
      <c r="AM74" s="79"/>
      <c r="AN74" s="103"/>
      <c r="AO74" s="79"/>
      <c r="AP74" s="79"/>
      <c r="AQ74" s="79">
        <v>1</v>
      </c>
      <c r="AR74" s="79"/>
      <c r="AS74" s="79"/>
      <c r="AT74" s="79"/>
      <c r="AU74" s="103"/>
      <c r="AV74" s="83"/>
      <c r="AW74" s="106"/>
      <c r="AX74" s="104"/>
      <c r="AY74" s="74"/>
      <c r="AZ74" s="84"/>
      <c r="BA74" s="85"/>
      <c r="BB74" s="85"/>
      <c r="BC74" s="85"/>
      <c r="BD74" s="85"/>
      <c r="BE74" s="85"/>
      <c r="BF74" s="86">
        <v>1</v>
      </c>
      <c r="BG74" s="84" t="s">
        <v>1</v>
      </c>
      <c r="BH74" s="87">
        <v>1</v>
      </c>
      <c r="BI74" s="88">
        <v>1</v>
      </c>
    </row>
    <row r="75" spans="1:253" ht="21.6" customHeight="1" thickTop="1" thickBot="1" x14ac:dyDescent="0.3">
      <c r="A75" s="48">
        <v>73</v>
      </c>
      <c r="B75" s="49" t="s">
        <v>19</v>
      </c>
      <c r="C75" s="29" t="s">
        <v>245</v>
      </c>
      <c r="D75" s="74">
        <v>2</v>
      </c>
      <c r="E75" s="75"/>
      <c r="F75" s="75"/>
      <c r="G75" s="75"/>
      <c r="H75" s="75"/>
      <c r="I75" s="76"/>
      <c r="J75" s="50"/>
      <c r="K75" s="77">
        <v>2</v>
      </c>
      <c r="L75" s="78"/>
      <c r="M75" s="78"/>
      <c r="N75" s="78"/>
      <c r="O75" s="78"/>
      <c r="P75" s="77"/>
      <c r="Q75" s="102"/>
      <c r="R75" s="74"/>
      <c r="S75" s="75"/>
      <c r="T75" s="75"/>
      <c r="U75" s="75"/>
      <c r="V75" s="75"/>
      <c r="W75" s="76"/>
      <c r="X75" s="102"/>
      <c r="Y75" s="74">
        <v>1</v>
      </c>
      <c r="Z75" s="75"/>
      <c r="AA75" s="75"/>
      <c r="AB75" s="75"/>
      <c r="AC75" s="75"/>
      <c r="AD75" s="79"/>
      <c r="AE75" s="103"/>
      <c r="AF75" s="80"/>
      <c r="AG75" s="81"/>
      <c r="AH75" s="79">
        <v>1</v>
      </c>
      <c r="AI75" s="79"/>
      <c r="AJ75" s="79"/>
      <c r="AK75" s="79"/>
      <c r="AL75" s="79"/>
      <c r="AM75" s="79"/>
      <c r="AN75" s="103"/>
      <c r="AO75" s="79"/>
      <c r="AP75" s="79"/>
      <c r="AQ75" s="79"/>
      <c r="AR75" s="79"/>
      <c r="AS75" s="79"/>
      <c r="AT75" s="79"/>
      <c r="AU75" s="103"/>
      <c r="AV75" s="83"/>
      <c r="AW75" s="106"/>
      <c r="AX75" s="104"/>
      <c r="AY75" s="74"/>
      <c r="AZ75" s="84"/>
      <c r="BA75" s="85"/>
      <c r="BB75" s="85"/>
      <c r="BC75" s="85"/>
      <c r="BD75" s="85"/>
      <c r="BE75" s="85"/>
      <c r="BF75" s="86">
        <v>1</v>
      </c>
      <c r="BG75" s="84" t="s">
        <v>6</v>
      </c>
      <c r="BH75" s="87">
        <v>1</v>
      </c>
      <c r="BI75" s="88">
        <v>1</v>
      </c>
    </row>
    <row r="76" spans="1:253" s="105" customFormat="1" ht="21.6" customHeight="1" thickTop="1" thickBot="1" x14ac:dyDescent="0.3">
      <c r="A76" s="48">
        <v>74</v>
      </c>
      <c r="B76" s="49" t="s">
        <v>74</v>
      </c>
      <c r="C76" s="29" t="s">
        <v>246</v>
      </c>
      <c r="D76" s="92"/>
      <c r="E76" s="78"/>
      <c r="F76" s="78"/>
      <c r="G76" s="78"/>
      <c r="H76" s="78"/>
      <c r="I76" s="77"/>
      <c r="J76" s="50"/>
      <c r="K76" s="77"/>
      <c r="L76" s="78"/>
      <c r="M76" s="78"/>
      <c r="N76" s="78">
        <v>3</v>
      </c>
      <c r="O76" s="78"/>
      <c r="P76" s="77"/>
      <c r="Q76" s="102"/>
      <c r="R76" s="92"/>
      <c r="S76" s="78"/>
      <c r="T76" s="78"/>
      <c r="U76" s="78"/>
      <c r="V76" s="78"/>
      <c r="W76" s="77"/>
      <c r="X76" s="102"/>
      <c r="Y76" s="92"/>
      <c r="Z76" s="78"/>
      <c r="AA76" s="78"/>
      <c r="AB76" s="78"/>
      <c r="AC76" s="78"/>
      <c r="AD76" s="93"/>
      <c r="AE76" s="103"/>
      <c r="AF76" s="94"/>
      <c r="AG76" s="95"/>
      <c r="AH76" s="93"/>
      <c r="AI76" s="93"/>
      <c r="AJ76" s="93"/>
      <c r="AK76" s="93"/>
      <c r="AL76" s="93"/>
      <c r="AM76" s="93"/>
      <c r="AN76" s="103"/>
      <c r="AO76" s="93"/>
      <c r="AP76" s="93"/>
      <c r="AQ76" s="93"/>
      <c r="AR76" s="93">
        <v>3</v>
      </c>
      <c r="AS76" s="93"/>
      <c r="AT76" s="93"/>
      <c r="AU76" s="103"/>
      <c r="AV76" s="96"/>
      <c r="AW76" s="107"/>
      <c r="AX76" s="104"/>
      <c r="AY76" s="92"/>
      <c r="AZ76" s="88"/>
      <c r="BA76" s="85"/>
      <c r="BB76" s="85"/>
      <c r="BC76" s="85"/>
      <c r="BD76" s="85"/>
      <c r="BE76" s="85"/>
      <c r="BF76" s="91">
        <v>1</v>
      </c>
      <c r="BG76" s="88" t="s">
        <v>2</v>
      </c>
      <c r="BH76" s="87">
        <v>1</v>
      </c>
      <c r="BI76" s="88">
        <v>1</v>
      </c>
      <c r="BJ76" s="21"/>
      <c r="BK76" s="21"/>
      <c r="BL76" s="21"/>
      <c r="BM76" s="21"/>
      <c r="BN76" s="21"/>
      <c r="BO76" s="21"/>
      <c r="BP76" s="21"/>
      <c r="BQ76" s="21"/>
      <c r="BR76" s="21"/>
      <c r="BS76" s="21"/>
      <c r="BT76" s="21"/>
      <c r="BU76" s="21"/>
      <c r="BV76" s="21"/>
      <c r="BW76" s="21"/>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1"/>
      <c r="FF76" s="21"/>
      <c r="FG76" s="21"/>
      <c r="FH76" s="21"/>
      <c r="FI76" s="21"/>
      <c r="FJ76" s="21"/>
      <c r="FK76" s="21"/>
      <c r="FL76" s="21"/>
      <c r="FM76" s="21"/>
      <c r="FN76" s="21"/>
      <c r="FO76" s="21"/>
      <c r="FP76" s="21"/>
      <c r="FQ76" s="21"/>
      <c r="FR76" s="21"/>
      <c r="FS76" s="21"/>
      <c r="FT76" s="21"/>
      <c r="FU76" s="21"/>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c r="HE76" s="21"/>
      <c r="HF76" s="21"/>
      <c r="HG76" s="21"/>
      <c r="HH76" s="21"/>
      <c r="HI76" s="21"/>
      <c r="HJ76" s="21"/>
      <c r="HK76" s="21"/>
      <c r="HL76" s="21"/>
      <c r="HM76" s="21"/>
      <c r="HN76" s="21"/>
      <c r="HO76" s="21"/>
      <c r="HP76" s="21"/>
      <c r="HQ76" s="21"/>
      <c r="HR76" s="21"/>
      <c r="HS76" s="21"/>
      <c r="HT76" s="21"/>
      <c r="HU76" s="21"/>
      <c r="HV76" s="21"/>
      <c r="HW76" s="21"/>
      <c r="HX76" s="21"/>
      <c r="HY76" s="21"/>
      <c r="HZ76" s="21"/>
      <c r="IA76" s="21"/>
      <c r="IB76" s="21"/>
      <c r="IC76" s="21"/>
      <c r="ID76" s="21"/>
      <c r="IE76" s="21"/>
      <c r="IF76" s="21"/>
      <c r="IG76" s="21"/>
      <c r="IH76" s="21"/>
      <c r="II76" s="21"/>
      <c r="IJ76" s="21"/>
      <c r="IK76" s="21"/>
      <c r="IL76" s="21"/>
      <c r="IM76" s="21"/>
      <c r="IN76" s="21"/>
      <c r="IO76" s="21"/>
      <c r="IP76" s="21"/>
      <c r="IQ76" s="21"/>
      <c r="IR76" s="21"/>
      <c r="IS76" s="21"/>
    </row>
    <row r="77" spans="1:253" ht="21.6" customHeight="1" thickTop="1" thickBot="1" x14ac:dyDescent="0.3">
      <c r="A77" s="48">
        <v>75</v>
      </c>
      <c r="B77" s="49" t="s">
        <v>35</v>
      </c>
      <c r="C77" s="29" t="s">
        <v>247</v>
      </c>
      <c r="D77" s="92">
        <v>2</v>
      </c>
      <c r="E77" s="78"/>
      <c r="F77" s="78"/>
      <c r="G77" s="78"/>
      <c r="H77" s="78"/>
      <c r="I77" s="77"/>
      <c r="J77" s="50"/>
      <c r="K77" s="77"/>
      <c r="L77" s="78"/>
      <c r="M77" s="78"/>
      <c r="N77" s="78"/>
      <c r="O77" s="78"/>
      <c r="P77" s="77"/>
      <c r="Q77" s="102"/>
      <c r="R77" s="92">
        <v>1</v>
      </c>
      <c r="S77" s="78"/>
      <c r="T77" s="78"/>
      <c r="U77" s="78"/>
      <c r="V77" s="78"/>
      <c r="W77" s="77"/>
      <c r="X77" s="102"/>
      <c r="Y77" s="92"/>
      <c r="Z77" s="78"/>
      <c r="AA77" s="78"/>
      <c r="AB77" s="78"/>
      <c r="AC77" s="78"/>
      <c r="AD77" s="93"/>
      <c r="AE77" s="103"/>
      <c r="AF77" s="94"/>
      <c r="AG77" s="95"/>
      <c r="AH77" s="93"/>
      <c r="AI77" s="93"/>
      <c r="AJ77" s="93"/>
      <c r="AK77" s="93"/>
      <c r="AL77" s="93"/>
      <c r="AM77" s="93"/>
      <c r="AN77" s="103"/>
      <c r="AO77" s="93">
        <v>1</v>
      </c>
      <c r="AP77" s="93"/>
      <c r="AQ77" s="93"/>
      <c r="AR77" s="93"/>
      <c r="AS77" s="93"/>
      <c r="AT77" s="93"/>
      <c r="AU77" s="103"/>
      <c r="AV77" s="96"/>
      <c r="AW77" s="107"/>
      <c r="AX77" s="104"/>
      <c r="AY77" s="92" t="s">
        <v>143</v>
      </c>
      <c r="AZ77" s="88">
        <v>2</v>
      </c>
      <c r="BA77" s="85"/>
      <c r="BB77" s="85"/>
      <c r="BC77" s="85"/>
      <c r="BD77" s="85"/>
      <c r="BE77" s="85"/>
      <c r="BF77" s="98">
        <v>1</v>
      </c>
      <c r="BG77" s="60" t="s">
        <v>6</v>
      </c>
      <c r="BH77" s="87">
        <v>1</v>
      </c>
      <c r="BI77" s="88">
        <v>1</v>
      </c>
      <c r="IS77" s="22"/>
    </row>
    <row r="78" spans="1:253" ht="21.6" customHeight="1" thickTop="1" thickBot="1" x14ac:dyDescent="0.3">
      <c r="A78" s="48">
        <v>76</v>
      </c>
      <c r="B78" s="49" t="s">
        <v>129</v>
      </c>
      <c r="C78" s="29" t="s">
        <v>248</v>
      </c>
      <c r="D78" s="74"/>
      <c r="E78" s="75"/>
      <c r="F78" s="75"/>
      <c r="G78" s="75"/>
      <c r="H78" s="75"/>
      <c r="I78" s="76"/>
      <c r="J78" s="50"/>
      <c r="K78" s="77"/>
      <c r="L78" s="78"/>
      <c r="M78" s="78"/>
      <c r="N78" s="78"/>
      <c r="O78" s="78"/>
      <c r="P78" s="77"/>
      <c r="Q78" s="102"/>
      <c r="R78" s="74"/>
      <c r="S78" s="75"/>
      <c r="T78" s="75"/>
      <c r="U78" s="75"/>
      <c r="V78" s="75"/>
      <c r="W78" s="76"/>
      <c r="X78" s="102"/>
      <c r="Y78" s="74"/>
      <c r="Z78" s="75"/>
      <c r="AA78" s="75"/>
      <c r="AB78" s="75"/>
      <c r="AC78" s="75"/>
      <c r="AD78" s="79"/>
      <c r="AE78" s="103"/>
      <c r="AF78" s="80"/>
      <c r="AG78" s="81"/>
      <c r="AH78" s="79"/>
      <c r="AI78" s="79"/>
      <c r="AJ78" s="79"/>
      <c r="AK78" s="79">
        <v>4</v>
      </c>
      <c r="AL78" s="79"/>
      <c r="AM78" s="79"/>
      <c r="AN78" s="103"/>
      <c r="AO78" s="79"/>
      <c r="AP78" s="79"/>
      <c r="AQ78" s="79"/>
      <c r="AR78" s="79">
        <v>2</v>
      </c>
      <c r="AS78" s="79"/>
      <c r="AT78" s="79"/>
      <c r="AU78" s="103"/>
      <c r="AV78" s="83"/>
      <c r="AW78" s="106"/>
      <c r="AX78" s="104"/>
      <c r="AY78" s="74"/>
      <c r="AZ78" s="84"/>
      <c r="BA78" s="97"/>
      <c r="BB78" s="97"/>
      <c r="BC78" s="97"/>
      <c r="BD78" s="97"/>
      <c r="BE78" s="97"/>
      <c r="BF78" s="86">
        <v>1</v>
      </c>
      <c r="BG78" s="84" t="s">
        <v>5</v>
      </c>
      <c r="BH78" s="87">
        <v>1</v>
      </c>
      <c r="BI78" s="88">
        <v>1</v>
      </c>
    </row>
    <row r="79" spans="1:253" ht="21.6" customHeight="1" thickTop="1" thickBot="1" x14ac:dyDescent="0.3">
      <c r="A79" s="48">
        <v>77</v>
      </c>
      <c r="B79" s="49" t="s">
        <v>102</v>
      </c>
      <c r="C79" s="29" t="s">
        <v>249</v>
      </c>
      <c r="D79" s="74"/>
      <c r="E79" s="75"/>
      <c r="F79" s="75"/>
      <c r="G79" s="75"/>
      <c r="H79" s="75"/>
      <c r="I79" s="76"/>
      <c r="J79" s="50"/>
      <c r="K79" s="77"/>
      <c r="L79" s="78">
        <v>5</v>
      </c>
      <c r="M79" s="78"/>
      <c r="N79" s="78"/>
      <c r="O79" s="78"/>
      <c r="P79" s="77"/>
      <c r="Q79" s="50"/>
      <c r="R79" s="74"/>
      <c r="S79" s="75"/>
      <c r="T79" s="75"/>
      <c r="U79" s="75"/>
      <c r="V79" s="75"/>
      <c r="W79" s="76"/>
      <c r="X79" s="50"/>
      <c r="Y79" s="74"/>
      <c r="Z79" s="75"/>
      <c r="AA79" s="75"/>
      <c r="AB79" s="75"/>
      <c r="AC79" s="75"/>
      <c r="AD79" s="79"/>
      <c r="AE79" s="39"/>
      <c r="AF79" s="80"/>
      <c r="AG79" s="81"/>
      <c r="AH79" s="79"/>
      <c r="AI79" s="79"/>
      <c r="AJ79" s="79"/>
      <c r="AK79" s="79"/>
      <c r="AL79" s="79"/>
      <c r="AM79" s="79"/>
      <c r="AN79" s="39"/>
      <c r="AO79" s="79">
        <v>1</v>
      </c>
      <c r="AP79" s="79"/>
      <c r="AQ79" s="79"/>
      <c r="AR79" s="79"/>
      <c r="AS79" s="79"/>
      <c r="AT79" s="79"/>
      <c r="AU79" s="39"/>
      <c r="AV79" s="83"/>
      <c r="AW79" s="106"/>
      <c r="AX79" s="57"/>
      <c r="AY79" s="74"/>
      <c r="AZ79" s="84"/>
      <c r="BA79" s="85"/>
      <c r="BB79" s="85"/>
      <c r="BC79" s="85"/>
      <c r="BD79" s="85"/>
      <c r="BE79" s="85"/>
      <c r="BF79" s="86">
        <v>1</v>
      </c>
      <c r="BG79" s="84" t="s">
        <v>3</v>
      </c>
      <c r="BH79" s="87">
        <v>1</v>
      </c>
      <c r="BI79" s="88">
        <v>1</v>
      </c>
    </row>
    <row r="80" spans="1:253" ht="21.6" customHeight="1" thickTop="1" thickBot="1" x14ac:dyDescent="0.3">
      <c r="A80" s="48">
        <v>78</v>
      </c>
      <c r="B80" s="49" t="s">
        <v>83</v>
      </c>
      <c r="C80" s="29" t="s">
        <v>250</v>
      </c>
      <c r="D80" s="74"/>
      <c r="E80" s="75"/>
      <c r="F80" s="75"/>
      <c r="G80" s="75"/>
      <c r="H80" s="75"/>
      <c r="I80" s="76"/>
      <c r="J80" s="50"/>
      <c r="K80" s="77"/>
      <c r="L80" s="78"/>
      <c r="M80" s="78"/>
      <c r="N80" s="78">
        <v>2</v>
      </c>
      <c r="O80" s="78"/>
      <c r="P80" s="77"/>
      <c r="Q80" s="50"/>
      <c r="R80" s="74"/>
      <c r="S80" s="75"/>
      <c r="T80" s="75"/>
      <c r="U80" s="75"/>
      <c r="V80" s="75"/>
      <c r="W80" s="76"/>
      <c r="X80" s="50"/>
      <c r="Y80" s="74"/>
      <c r="Z80" s="75"/>
      <c r="AA80" s="75"/>
      <c r="AB80" s="75"/>
      <c r="AC80" s="75"/>
      <c r="AD80" s="79"/>
      <c r="AE80" s="39"/>
      <c r="AF80" s="80"/>
      <c r="AG80" s="81"/>
      <c r="AH80" s="79"/>
      <c r="AI80" s="79"/>
      <c r="AJ80" s="79"/>
      <c r="AK80" s="79"/>
      <c r="AL80" s="79"/>
      <c r="AM80" s="79"/>
      <c r="AN80" s="39"/>
      <c r="AO80" s="79"/>
      <c r="AP80" s="79"/>
      <c r="AQ80" s="79"/>
      <c r="AR80" s="79">
        <v>2</v>
      </c>
      <c r="AS80" s="79"/>
      <c r="AT80" s="79"/>
      <c r="AU80" s="39"/>
      <c r="AV80" s="83"/>
      <c r="AW80" s="106"/>
      <c r="AX80" s="57"/>
      <c r="AY80" s="74" t="s">
        <v>135</v>
      </c>
      <c r="AZ80" s="84">
        <v>2</v>
      </c>
      <c r="BA80" s="85"/>
      <c r="BB80" s="85"/>
      <c r="BC80" s="85"/>
      <c r="BD80" s="85"/>
      <c r="BE80" s="85"/>
      <c r="BF80" s="86">
        <v>1</v>
      </c>
      <c r="BG80" s="84" t="s">
        <v>5</v>
      </c>
      <c r="BH80" s="87">
        <v>1</v>
      </c>
      <c r="BI80" s="88">
        <v>1</v>
      </c>
      <c r="HO80" s="22"/>
    </row>
    <row r="81" spans="1:253" ht="21.6" customHeight="1" thickTop="1" thickBot="1" x14ac:dyDescent="0.3">
      <c r="A81" s="48">
        <v>79</v>
      </c>
      <c r="B81" s="49" t="s">
        <v>35</v>
      </c>
      <c r="C81" s="29" t="s">
        <v>251</v>
      </c>
      <c r="D81" s="74"/>
      <c r="E81" s="75"/>
      <c r="F81" s="75"/>
      <c r="G81" s="75">
        <v>1</v>
      </c>
      <c r="H81" s="75"/>
      <c r="I81" s="76"/>
      <c r="J81" s="100"/>
      <c r="K81" s="77"/>
      <c r="L81" s="78"/>
      <c r="M81" s="78"/>
      <c r="N81" s="78">
        <v>1</v>
      </c>
      <c r="O81" s="78"/>
      <c r="P81" s="77"/>
      <c r="Q81" s="50"/>
      <c r="R81" s="74"/>
      <c r="S81" s="75"/>
      <c r="T81" s="75"/>
      <c r="U81" s="75"/>
      <c r="V81" s="75"/>
      <c r="W81" s="76"/>
      <c r="X81" s="50"/>
      <c r="Y81" s="74"/>
      <c r="Z81" s="75"/>
      <c r="AA81" s="75"/>
      <c r="AB81" s="75">
        <v>1</v>
      </c>
      <c r="AC81" s="75"/>
      <c r="AD81" s="79"/>
      <c r="AE81" s="39"/>
      <c r="AF81" s="80"/>
      <c r="AG81" s="81"/>
      <c r="AH81" s="79"/>
      <c r="AI81" s="79"/>
      <c r="AJ81" s="79"/>
      <c r="AK81" s="79"/>
      <c r="AL81" s="79"/>
      <c r="AM81" s="79"/>
      <c r="AN81" s="39"/>
      <c r="AO81" s="79"/>
      <c r="AP81" s="79"/>
      <c r="AQ81" s="79"/>
      <c r="AR81" s="79">
        <v>1</v>
      </c>
      <c r="AS81" s="79"/>
      <c r="AT81" s="79"/>
      <c r="AU81" s="39"/>
      <c r="AV81" s="83"/>
      <c r="AW81" s="106"/>
      <c r="AX81" s="57"/>
      <c r="AY81" s="74" t="s">
        <v>150</v>
      </c>
      <c r="AZ81" s="84">
        <v>2</v>
      </c>
      <c r="BA81" s="85"/>
      <c r="BB81" s="85"/>
      <c r="BC81" s="85"/>
      <c r="BD81" s="85"/>
      <c r="BE81" s="85"/>
      <c r="BF81" s="86">
        <v>1</v>
      </c>
      <c r="BG81" s="84" t="s">
        <v>5</v>
      </c>
      <c r="BH81" s="87">
        <v>1</v>
      </c>
      <c r="BI81" s="88">
        <v>1</v>
      </c>
      <c r="HO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row>
    <row r="82" spans="1:253" ht="21.6" customHeight="1" thickTop="1" thickBot="1" x14ac:dyDescent="0.3">
      <c r="A82" s="48">
        <v>80</v>
      </c>
      <c r="B82" s="49" t="s">
        <v>35</v>
      </c>
      <c r="C82" s="29" t="s">
        <v>252</v>
      </c>
      <c r="D82" s="62"/>
      <c r="E82" s="63"/>
      <c r="F82" s="63">
        <v>2</v>
      </c>
      <c r="G82" s="63"/>
      <c r="H82" s="63"/>
      <c r="I82" s="64"/>
      <c r="J82" s="50"/>
      <c r="K82" s="64"/>
      <c r="L82" s="63"/>
      <c r="M82" s="63"/>
      <c r="N82" s="63"/>
      <c r="O82" s="63"/>
      <c r="P82" s="64"/>
      <c r="Q82" s="50"/>
      <c r="R82" s="62"/>
      <c r="S82" s="63"/>
      <c r="T82" s="63"/>
      <c r="U82" s="63"/>
      <c r="V82" s="63"/>
      <c r="W82" s="64"/>
      <c r="X82" s="50"/>
      <c r="Y82" s="62"/>
      <c r="Z82" s="63"/>
      <c r="AA82" s="63"/>
      <c r="AB82" s="63"/>
      <c r="AC82" s="63"/>
      <c r="AD82" s="53"/>
      <c r="AE82" s="39"/>
      <c r="AF82" s="65"/>
      <c r="AG82" s="66"/>
      <c r="AH82" s="53"/>
      <c r="AI82" s="53"/>
      <c r="AJ82" s="53"/>
      <c r="AK82" s="53"/>
      <c r="AL82" s="53"/>
      <c r="AM82" s="53"/>
      <c r="AN82" s="39"/>
      <c r="AO82" s="53"/>
      <c r="AP82" s="53"/>
      <c r="AQ82" s="53">
        <v>1</v>
      </c>
      <c r="AR82" s="53"/>
      <c r="AS82" s="53"/>
      <c r="AT82" s="53"/>
      <c r="AU82" s="39"/>
      <c r="AV82" s="55"/>
      <c r="AW82" s="108"/>
      <c r="AX82" s="50"/>
      <c r="AY82" s="62" t="s">
        <v>150</v>
      </c>
      <c r="AZ82" s="68">
        <v>3</v>
      </c>
      <c r="BA82" s="45"/>
      <c r="BB82" s="45"/>
      <c r="BC82" s="45"/>
      <c r="BD82" s="45"/>
      <c r="BE82" s="45"/>
      <c r="BF82" s="101">
        <v>1</v>
      </c>
      <c r="BG82" s="56" t="s">
        <v>1</v>
      </c>
      <c r="BH82" s="61">
        <v>1</v>
      </c>
      <c r="BI82" s="56">
        <v>1</v>
      </c>
      <c r="HP82" s="22"/>
      <c r="HQ82" s="22"/>
      <c r="HR82" s="22"/>
      <c r="HS82" s="22"/>
      <c r="HT82" s="22"/>
      <c r="HU82" s="22"/>
      <c r="HV82" s="22"/>
      <c r="HW82" s="22"/>
      <c r="HX82" s="22"/>
      <c r="HY82" s="22"/>
      <c r="HZ82" s="22"/>
      <c r="IA82" s="22"/>
      <c r="IB82" s="22"/>
      <c r="IC82" s="22"/>
      <c r="ID82" s="22"/>
      <c r="IE82" s="22"/>
      <c r="IF82" s="22"/>
      <c r="IG82" s="22"/>
      <c r="IH82" s="22"/>
      <c r="II82" s="22"/>
      <c r="IJ82" s="22"/>
      <c r="IK82" s="22"/>
      <c r="IL82" s="22"/>
      <c r="IM82" s="22"/>
      <c r="IN82" s="22"/>
      <c r="IO82" s="22"/>
      <c r="IP82" s="22"/>
      <c r="IQ82" s="22"/>
      <c r="IR82" s="22"/>
    </row>
    <row r="83" spans="1:253" s="115" customFormat="1" ht="21.6" customHeight="1" thickTop="1" thickBot="1" x14ac:dyDescent="0.3">
      <c r="A83" s="48">
        <v>81</v>
      </c>
      <c r="B83" s="49" t="s">
        <v>19</v>
      </c>
      <c r="C83" s="29" t="s">
        <v>253</v>
      </c>
      <c r="D83" s="74"/>
      <c r="E83" s="75"/>
      <c r="F83" s="75"/>
      <c r="G83" s="75"/>
      <c r="H83" s="75"/>
      <c r="I83" s="76"/>
      <c r="J83" s="109"/>
      <c r="K83" s="77"/>
      <c r="L83" s="78">
        <v>2</v>
      </c>
      <c r="M83" s="78"/>
      <c r="N83" s="78"/>
      <c r="O83" s="78"/>
      <c r="P83" s="77"/>
      <c r="Q83" s="109"/>
      <c r="R83" s="74"/>
      <c r="S83" s="75"/>
      <c r="T83" s="75"/>
      <c r="U83" s="75"/>
      <c r="V83" s="75"/>
      <c r="W83" s="76"/>
      <c r="X83" s="109"/>
      <c r="Y83" s="74"/>
      <c r="Z83" s="75"/>
      <c r="AA83" s="75"/>
      <c r="AB83" s="75"/>
      <c r="AC83" s="75"/>
      <c r="AD83" s="79"/>
      <c r="AE83" s="39"/>
      <c r="AF83" s="80"/>
      <c r="AG83" s="81"/>
      <c r="AH83" s="79"/>
      <c r="AI83" s="79"/>
      <c r="AJ83" s="79"/>
      <c r="AK83" s="79"/>
      <c r="AL83" s="79"/>
      <c r="AM83" s="79"/>
      <c r="AN83" s="39"/>
      <c r="AO83" s="79"/>
      <c r="AP83" s="79">
        <v>2</v>
      </c>
      <c r="AQ83" s="79"/>
      <c r="AR83" s="79"/>
      <c r="AS83" s="79"/>
      <c r="AT83" s="79"/>
      <c r="AU83" s="110"/>
      <c r="AV83" s="111"/>
      <c r="AW83" s="112"/>
      <c r="AX83" s="113"/>
      <c r="AY83" s="62" t="s">
        <v>134</v>
      </c>
      <c r="AZ83" s="84">
        <v>2</v>
      </c>
      <c r="BA83" s="85"/>
      <c r="BB83" s="85"/>
      <c r="BC83" s="85"/>
      <c r="BD83" s="85"/>
      <c r="BE83" s="85"/>
      <c r="BF83" s="114">
        <v>1</v>
      </c>
      <c r="BG83" s="84" t="s">
        <v>3</v>
      </c>
      <c r="BH83" s="87">
        <v>1</v>
      </c>
      <c r="BI83" s="88">
        <v>1</v>
      </c>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2"/>
      <c r="FF83" s="22"/>
      <c r="FG83" s="22"/>
      <c r="FH83" s="22"/>
      <c r="FI83" s="22"/>
      <c r="FJ83" s="22"/>
      <c r="FK83" s="22"/>
      <c r="FL83" s="22"/>
      <c r="FM83" s="22"/>
      <c r="FN83" s="22"/>
      <c r="FO83" s="22"/>
      <c r="FP83" s="22"/>
      <c r="FQ83" s="22"/>
      <c r="FR83" s="22"/>
      <c r="FS83" s="22"/>
      <c r="FT83" s="22"/>
      <c r="FU83" s="22"/>
      <c r="FV83" s="22"/>
      <c r="FW83" s="22"/>
      <c r="FX83" s="22"/>
      <c r="FY83" s="22"/>
      <c r="FZ83" s="22"/>
      <c r="GA83" s="22"/>
      <c r="GB83" s="22"/>
      <c r="GC83" s="22"/>
      <c r="GD83" s="22"/>
      <c r="GE83" s="22"/>
      <c r="GF83" s="22"/>
      <c r="GG83" s="22"/>
      <c r="GH83" s="22"/>
      <c r="GI83" s="22"/>
      <c r="GJ83" s="22"/>
      <c r="GK83" s="22"/>
      <c r="GL83" s="22"/>
      <c r="GM83" s="22"/>
      <c r="GN83" s="22"/>
      <c r="GO83" s="22"/>
      <c r="GP83" s="22"/>
      <c r="GQ83" s="22"/>
      <c r="GR83" s="22"/>
      <c r="GS83" s="22"/>
      <c r="GT83" s="22"/>
      <c r="GU83" s="22"/>
      <c r="GV83" s="22"/>
      <c r="GW83" s="22"/>
      <c r="GX83" s="22"/>
      <c r="GY83" s="22"/>
      <c r="GZ83" s="22"/>
      <c r="HA83" s="22"/>
      <c r="HB83" s="22"/>
      <c r="HC83" s="22"/>
      <c r="HD83" s="22"/>
      <c r="HE83" s="22"/>
      <c r="HF83" s="22"/>
      <c r="HG83" s="22"/>
      <c r="HH83" s="22"/>
      <c r="HI83" s="22"/>
      <c r="HJ83" s="22"/>
      <c r="HK83" s="22"/>
      <c r="HL83" s="22"/>
      <c r="HM83" s="22"/>
      <c r="HN83" s="22"/>
      <c r="HO83" s="21"/>
      <c r="HP83" s="22"/>
      <c r="HQ83" s="22"/>
      <c r="HR83" s="22"/>
      <c r="HS83" s="21"/>
      <c r="HT83" s="21"/>
      <c r="HU83" s="21"/>
      <c r="HV83" s="21"/>
      <c r="HW83" s="21"/>
      <c r="HX83" s="21"/>
      <c r="HY83" s="21"/>
      <c r="HZ83" s="21"/>
      <c r="IA83" s="21"/>
      <c r="IB83" s="21"/>
      <c r="IC83" s="21"/>
      <c r="ID83" s="21"/>
      <c r="IE83" s="21"/>
      <c r="IF83" s="21"/>
      <c r="IG83" s="21"/>
      <c r="IH83" s="21"/>
      <c r="II83" s="21"/>
      <c r="IJ83" s="21"/>
      <c r="IK83" s="21"/>
      <c r="IL83" s="21"/>
      <c r="IM83" s="21"/>
      <c r="IN83" s="21"/>
      <c r="IO83" s="21"/>
      <c r="IP83" s="21"/>
      <c r="IQ83" s="21"/>
      <c r="IR83" s="21"/>
      <c r="IS83" s="21"/>
    </row>
    <row r="84" spans="1:253" ht="21.6" customHeight="1" thickTop="1" thickBot="1" x14ac:dyDescent="0.3">
      <c r="A84" s="48">
        <v>82</v>
      </c>
      <c r="B84" s="49" t="s">
        <v>41</v>
      </c>
      <c r="C84" s="29" t="s">
        <v>254</v>
      </c>
      <c r="D84" s="74"/>
      <c r="E84" s="75"/>
      <c r="F84" s="75"/>
      <c r="G84" s="75"/>
      <c r="H84" s="75"/>
      <c r="I84" s="76"/>
      <c r="J84" s="109"/>
      <c r="K84" s="77"/>
      <c r="L84" s="78">
        <v>1</v>
      </c>
      <c r="M84" s="78"/>
      <c r="N84" s="78"/>
      <c r="O84" s="78"/>
      <c r="P84" s="77"/>
      <c r="Q84" s="109"/>
      <c r="R84" s="74"/>
      <c r="S84" s="75">
        <v>2</v>
      </c>
      <c r="T84" s="75"/>
      <c r="U84" s="75"/>
      <c r="V84" s="75"/>
      <c r="W84" s="76"/>
      <c r="X84" s="109"/>
      <c r="Y84" s="74"/>
      <c r="Z84" s="75"/>
      <c r="AA84" s="75">
        <v>1</v>
      </c>
      <c r="AB84" s="75"/>
      <c r="AC84" s="75"/>
      <c r="AD84" s="79"/>
      <c r="AE84" s="39"/>
      <c r="AF84" s="80"/>
      <c r="AG84" s="81"/>
      <c r="AH84" s="79"/>
      <c r="AI84" s="79"/>
      <c r="AJ84" s="79"/>
      <c r="AK84" s="79"/>
      <c r="AL84" s="79"/>
      <c r="AM84" s="79"/>
      <c r="AN84" s="39"/>
      <c r="AO84" s="79"/>
      <c r="AP84" s="79"/>
      <c r="AQ84" s="79"/>
      <c r="AR84" s="79"/>
      <c r="AS84" s="79"/>
      <c r="AT84" s="79"/>
      <c r="AU84" s="110"/>
      <c r="AV84" s="111"/>
      <c r="AW84" s="112"/>
      <c r="AX84" s="116"/>
      <c r="AY84" s="74" t="s">
        <v>136</v>
      </c>
      <c r="AZ84" s="84">
        <v>2</v>
      </c>
      <c r="BA84" s="85"/>
      <c r="BB84" s="85"/>
      <c r="BC84" s="85"/>
      <c r="BD84" s="85"/>
      <c r="BE84" s="85"/>
      <c r="BF84" s="86">
        <v>1</v>
      </c>
      <c r="BG84" s="88" t="s">
        <v>1</v>
      </c>
      <c r="BH84" s="87">
        <v>1</v>
      </c>
      <c r="BI84" s="88">
        <v>1</v>
      </c>
      <c r="FE84" s="22"/>
      <c r="FF84" s="22"/>
      <c r="FG84" s="22"/>
      <c r="FH84" s="22"/>
      <c r="FI84" s="22"/>
      <c r="FJ84" s="22"/>
      <c r="FK84" s="22"/>
      <c r="FL84" s="22"/>
      <c r="FM84" s="22"/>
      <c r="FN84" s="22"/>
      <c r="FO84" s="22"/>
      <c r="FP84" s="22"/>
      <c r="FQ84" s="22"/>
      <c r="FR84" s="22"/>
      <c r="FS84" s="22"/>
      <c r="FT84" s="22"/>
      <c r="FU84" s="22"/>
      <c r="FV84" s="22"/>
      <c r="FW84" s="22"/>
      <c r="FX84" s="22"/>
      <c r="FY84" s="22"/>
      <c r="FZ84" s="22"/>
      <c r="GA84" s="22"/>
      <c r="GB84" s="22"/>
      <c r="GC84" s="22"/>
      <c r="GD84" s="22"/>
      <c r="GE84" s="22"/>
      <c r="GF84" s="22"/>
      <c r="GG84" s="22"/>
      <c r="GH84" s="22"/>
      <c r="GI84" s="22"/>
      <c r="GJ84" s="22"/>
      <c r="GK84" s="22"/>
      <c r="GL84" s="22"/>
      <c r="GM84" s="22"/>
      <c r="GN84" s="22"/>
      <c r="GO84" s="22"/>
      <c r="GP84" s="22"/>
      <c r="GQ84" s="22"/>
      <c r="GR84" s="22"/>
      <c r="GS84" s="22"/>
      <c r="GT84" s="22"/>
      <c r="GU84" s="22"/>
      <c r="GV84" s="22"/>
      <c r="GW84" s="22"/>
      <c r="GX84" s="22"/>
      <c r="GY84" s="22"/>
      <c r="GZ84" s="22"/>
      <c r="HA84" s="22"/>
      <c r="HB84" s="22"/>
      <c r="HC84" s="22"/>
      <c r="HD84" s="22"/>
      <c r="HE84" s="22"/>
      <c r="HF84" s="22"/>
      <c r="HG84" s="22"/>
      <c r="HH84" s="22"/>
      <c r="HI84" s="22"/>
      <c r="HJ84" s="22"/>
      <c r="HK84" s="22"/>
      <c r="HL84" s="22"/>
      <c r="HM84" s="22"/>
      <c r="HN84" s="22"/>
    </row>
    <row r="85" spans="1:253" ht="105.75" customHeight="1" thickBot="1" x14ac:dyDescent="0.3">
      <c r="A85" s="1"/>
      <c r="B85" s="2" t="s">
        <v>0</v>
      </c>
      <c r="C85" s="3" t="s">
        <v>7</v>
      </c>
      <c r="D85" s="4" t="s">
        <v>431</v>
      </c>
      <c r="E85" s="4" t="s">
        <v>432</v>
      </c>
      <c r="F85" s="4" t="s">
        <v>433</v>
      </c>
      <c r="G85" s="4" t="s">
        <v>436</v>
      </c>
      <c r="H85" s="4" t="s">
        <v>434</v>
      </c>
      <c r="I85" s="5" t="s">
        <v>435</v>
      </c>
      <c r="J85" s="6"/>
      <c r="K85" s="7" t="s">
        <v>437</v>
      </c>
      <c r="L85" s="8" t="s">
        <v>438</v>
      </c>
      <c r="M85" s="8" t="s">
        <v>439</v>
      </c>
      <c r="N85" s="8" t="s">
        <v>440</v>
      </c>
      <c r="O85" s="4" t="s">
        <v>441</v>
      </c>
      <c r="P85" s="4" t="s">
        <v>442</v>
      </c>
      <c r="Q85" s="9"/>
      <c r="R85" s="5" t="s">
        <v>443</v>
      </c>
      <c r="S85" s="4" t="s">
        <v>444</v>
      </c>
      <c r="T85" s="4" t="s">
        <v>445</v>
      </c>
      <c r="U85" s="4" t="s">
        <v>446</v>
      </c>
      <c r="V85" s="4" t="s">
        <v>447</v>
      </c>
      <c r="W85" s="5" t="s">
        <v>448</v>
      </c>
      <c r="X85" s="10"/>
      <c r="Y85" s="5" t="s">
        <v>449</v>
      </c>
      <c r="Z85" s="4" t="s">
        <v>450</v>
      </c>
      <c r="AA85" s="4" t="s">
        <v>451</v>
      </c>
      <c r="AB85" s="4" t="s">
        <v>452</v>
      </c>
      <c r="AC85" s="4" t="s">
        <v>453</v>
      </c>
      <c r="AD85" s="5" t="s">
        <v>454</v>
      </c>
      <c r="AE85" s="11"/>
      <c r="AF85" s="12" t="s">
        <v>11</v>
      </c>
      <c r="AG85" s="13" t="s">
        <v>12</v>
      </c>
      <c r="AH85" s="5" t="s">
        <v>460</v>
      </c>
      <c r="AI85" s="5" t="s">
        <v>459</v>
      </c>
      <c r="AJ85" s="5" t="s">
        <v>455</v>
      </c>
      <c r="AK85" s="5" t="s">
        <v>456</v>
      </c>
      <c r="AL85" s="5" t="s">
        <v>458</v>
      </c>
      <c r="AM85" s="5" t="s">
        <v>457</v>
      </c>
      <c r="AN85" s="11"/>
      <c r="AO85" s="5" t="s">
        <v>461</v>
      </c>
      <c r="AP85" s="5" t="s">
        <v>462</v>
      </c>
      <c r="AQ85" s="5" t="s">
        <v>463</v>
      </c>
      <c r="AR85" s="5" t="s">
        <v>465</v>
      </c>
      <c r="AS85" s="5" t="s">
        <v>464</v>
      </c>
      <c r="AT85" s="5" t="s">
        <v>466</v>
      </c>
      <c r="AU85" s="11"/>
      <c r="AV85" s="14" t="s">
        <v>50</v>
      </c>
      <c r="AW85" s="14" t="s">
        <v>47</v>
      </c>
      <c r="AX85" s="9"/>
      <c r="AY85" s="15" t="s">
        <v>87</v>
      </c>
      <c r="AZ85" s="16" t="s">
        <v>8</v>
      </c>
      <c r="BA85" s="489"/>
      <c r="BB85" s="490"/>
      <c r="BC85" s="490"/>
      <c r="BD85" s="490"/>
      <c r="BE85" s="17"/>
      <c r="BF85" s="18" t="s">
        <v>43</v>
      </c>
      <c r="BG85" s="18" t="s">
        <v>46</v>
      </c>
      <c r="BH85" s="19" t="s">
        <v>416</v>
      </c>
      <c r="BI85" s="20" t="s">
        <v>467</v>
      </c>
    </row>
    <row r="86" spans="1:253" ht="41.25" customHeight="1" thickTop="1" thickBot="1" x14ac:dyDescent="0.3">
      <c r="A86" s="500" t="s">
        <v>63</v>
      </c>
      <c r="B86" s="501"/>
      <c r="C86" s="501"/>
      <c r="D86" s="473" t="s">
        <v>423</v>
      </c>
      <c r="E86" s="473"/>
      <c r="F86" s="473"/>
      <c r="G86" s="473"/>
      <c r="H86" s="473"/>
      <c r="I86" s="473"/>
      <c r="J86" s="474"/>
      <c r="K86" s="472" t="s">
        <v>424</v>
      </c>
      <c r="L86" s="473"/>
      <c r="M86" s="473"/>
      <c r="N86" s="473"/>
      <c r="O86" s="473"/>
      <c r="P86" s="473"/>
      <c r="Q86" s="474"/>
      <c r="R86" s="472" t="s">
        <v>425</v>
      </c>
      <c r="S86" s="473"/>
      <c r="T86" s="473"/>
      <c r="U86" s="473"/>
      <c r="V86" s="473"/>
      <c r="W86" s="473"/>
      <c r="X86" s="474"/>
      <c r="Y86" s="472" t="s">
        <v>426</v>
      </c>
      <c r="Z86" s="473"/>
      <c r="AA86" s="473"/>
      <c r="AB86" s="473"/>
      <c r="AC86" s="473"/>
      <c r="AD86" s="473"/>
      <c r="AE86" s="474"/>
      <c r="AF86" s="24"/>
      <c r="AG86" s="24"/>
      <c r="AH86" s="472" t="s">
        <v>412</v>
      </c>
      <c r="AI86" s="473"/>
      <c r="AJ86" s="473"/>
      <c r="AK86" s="473"/>
      <c r="AL86" s="473"/>
      <c r="AM86" s="473"/>
      <c r="AN86" s="474"/>
      <c r="AO86" s="472" t="s">
        <v>427</v>
      </c>
      <c r="AP86" s="473"/>
      <c r="AQ86" s="473"/>
      <c r="AR86" s="473"/>
      <c r="AS86" s="473"/>
      <c r="AT86" s="473"/>
      <c r="AU86" s="474"/>
      <c r="AV86" s="491" t="s">
        <v>62</v>
      </c>
      <c r="AW86" s="491"/>
      <c r="AX86" s="492"/>
      <c r="AY86" s="491" t="s">
        <v>428</v>
      </c>
      <c r="AZ86" s="492"/>
      <c r="BA86" s="25"/>
      <c r="BB86" s="25"/>
      <c r="BC86" s="25"/>
      <c r="BD86" s="25"/>
      <c r="BE86" s="26"/>
      <c r="BF86" s="473" t="s">
        <v>429</v>
      </c>
      <c r="BG86" s="480"/>
      <c r="BH86" s="472" t="s">
        <v>430</v>
      </c>
      <c r="BI86" s="474"/>
    </row>
    <row r="87" spans="1:253" ht="21.6" customHeight="1" thickTop="1" thickBot="1" x14ac:dyDescent="0.3">
      <c r="A87" s="48">
        <v>83</v>
      </c>
      <c r="B87" s="49" t="s">
        <v>33</v>
      </c>
      <c r="C87" s="29" t="s">
        <v>255</v>
      </c>
      <c r="D87" s="74">
        <v>1</v>
      </c>
      <c r="E87" s="75"/>
      <c r="F87" s="75"/>
      <c r="G87" s="75"/>
      <c r="H87" s="75"/>
      <c r="I87" s="76"/>
      <c r="J87" s="109"/>
      <c r="K87" s="77">
        <v>1</v>
      </c>
      <c r="L87" s="78"/>
      <c r="M87" s="78"/>
      <c r="N87" s="78"/>
      <c r="O87" s="78"/>
      <c r="P87" s="77"/>
      <c r="Q87" s="109"/>
      <c r="R87" s="74">
        <v>1</v>
      </c>
      <c r="S87" s="75"/>
      <c r="T87" s="75"/>
      <c r="U87" s="75"/>
      <c r="V87" s="75"/>
      <c r="W87" s="76"/>
      <c r="X87" s="109"/>
      <c r="Y87" s="74">
        <v>1</v>
      </c>
      <c r="Z87" s="75"/>
      <c r="AA87" s="75"/>
      <c r="AB87" s="75"/>
      <c r="AC87" s="75"/>
      <c r="AD87" s="79"/>
      <c r="AE87" s="39"/>
      <c r="AF87" s="80"/>
      <c r="AG87" s="81"/>
      <c r="AH87" s="79"/>
      <c r="AI87" s="79"/>
      <c r="AJ87" s="79"/>
      <c r="AK87" s="79"/>
      <c r="AL87" s="79"/>
      <c r="AM87" s="79"/>
      <c r="AN87" s="39"/>
      <c r="AO87" s="79">
        <v>1</v>
      </c>
      <c r="AP87" s="79"/>
      <c r="AQ87" s="79"/>
      <c r="AR87" s="79"/>
      <c r="AS87" s="79"/>
      <c r="AT87" s="79"/>
      <c r="AU87" s="110"/>
      <c r="AV87" s="111"/>
      <c r="AW87" s="112"/>
      <c r="AX87" s="116"/>
      <c r="AY87" s="74" t="s">
        <v>131</v>
      </c>
      <c r="AZ87" s="84">
        <v>1</v>
      </c>
      <c r="BA87" s="85"/>
      <c r="BB87" s="85"/>
      <c r="BC87" s="85"/>
      <c r="BD87" s="85"/>
      <c r="BE87" s="85"/>
      <c r="BF87" s="86">
        <v>1</v>
      </c>
      <c r="BG87" s="88" t="s">
        <v>6</v>
      </c>
      <c r="BH87" s="87">
        <v>1</v>
      </c>
      <c r="BI87" s="88">
        <v>1</v>
      </c>
    </row>
    <row r="88" spans="1:253" ht="21.6" customHeight="1" thickTop="1" thickBot="1" x14ac:dyDescent="0.3">
      <c r="A88" s="48">
        <v>84</v>
      </c>
      <c r="B88" s="49" t="s">
        <v>37</v>
      </c>
      <c r="C88" s="29" t="s">
        <v>256</v>
      </c>
      <c r="D88" s="92"/>
      <c r="E88" s="78"/>
      <c r="F88" s="78"/>
      <c r="G88" s="78"/>
      <c r="H88" s="78"/>
      <c r="I88" s="77"/>
      <c r="J88" s="109" t="s">
        <v>39</v>
      </c>
      <c r="K88" s="77"/>
      <c r="L88" s="78"/>
      <c r="M88" s="78"/>
      <c r="N88" s="78"/>
      <c r="O88" s="78"/>
      <c r="P88" s="77"/>
      <c r="Q88" s="109"/>
      <c r="R88" s="92"/>
      <c r="S88" s="78"/>
      <c r="T88" s="78"/>
      <c r="U88" s="78"/>
      <c r="V88" s="78">
        <v>2</v>
      </c>
      <c r="W88" s="77"/>
      <c r="X88" s="109"/>
      <c r="Y88" s="92"/>
      <c r="Z88" s="78"/>
      <c r="AA88" s="78"/>
      <c r="AB88" s="78"/>
      <c r="AC88" s="78">
        <v>1</v>
      </c>
      <c r="AD88" s="93"/>
      <c r="AE88" s="39"/>
      <c r="AF88" s="94"/>
      <c r="AG88" s="95"/>
      <c r="AH88" s="93"/>
      <c r="AI88" s="93"/>
      <c r="AJ88" s="93"/>
      <c r="AK88" s="93"/>
      <c r="AL88" s="93"/>
      <c r="AM88" s="93"/>
      <c r="AN88" s="39"/>
      <c r="AO88" s="93"/>
      <c r="AP88" s="93"/>
      <c r="AQ88" s="93"/>
      <c r="AR88" s="93"/>
      <c r="AS88" s="93"/>
      <c r="AT88" s="93"/>
      <c r="AU88" s="110"/>
      <c r="AV88" s="117"/>
      <c r="AW88" s="118"/>
      <c r="AX88" s="116"/>
      <c r="AY88" s="92" t="s">
        <v>135</v>
      </c>
      <c r="AZ88" s="88">
        <v>3</v>
      </c>
      <c r="BA88" s="97"/>
      <c r="BB88" s="97"/>
      <c r="BC88" s="97"/>
      <c r="BD88" s="97"/>
      <c r="BE88" s="97"/>
      <c r="BF88" s="91">
        <v>1</v>
      </c>
      <c r="BG88" s="88" t="s">
        <v>2</v>
      </c>
      <c r="BH88" s="87">
        <v>1</v>
      </c>
      <c r="BI88" s="88">
        <v>1</v>
      </c>
    </row>
    <row r="89" spans="1:253" ht="21.6" customHeight="1" thickTop="1" thickBot="1" x14ac:dyDescent="0.3">
      <c r="A89" s="48">
        <v>85</v>
      </c>
      <c r="B89" s="49" t="s">
        <v>129</v>
      </c>
      <c r="C89" s="29" t="s">
        <v>257</v>
      </c>
      <c r="D89" s="74"/>
      <c r="E89" s="75"/>
      <c r="F89" s="75"/>
      <c r="G89" s="75"/>
      <c r="H89" s="75"/>
      <c r="I89" s="76"/>
      <c r="J89" s="109"/>
      <c r="K89" s="77">
        <v>2</v>
      </c>
      <c r="L89" s="78"/>
      <c r="M89" s="78"/>
      <c r="N89" s="78"/>
      <c r="O89" s="78"/>
      <c r="P89" s="77"/>
      <c r="Q89" s="109"/>
      <c r="R89" s="74">
        <v>2</v>
      </c>
      <c r="S89" s="75"/>
      <c r="T89" s="75"/>
      <c r="U89" s="75"/>
      <c r="V89" s="75"/>
      <c r="W89" s="76"/>
      <c r="X89" s="109"/>
      <c r="Y89" s="74"/>
      <c r="Z89" s="75"/>
      <c r="AA89" s="75"/>
      <c r="AB89" s="75"/>
      <c r="AC89" s="75"/>
      <c r="AD89" s="79"/>
      <c r="AE89" s="39"/>
      <c r="AF89" s="80"/>
      <c r="AG89" s="81"/>
      <c r="AH89" s="79"/>
      <c r="AI89" s="79"/>
      <c r="AJ89" s="79"/>
      <c r="AK89" s="79"/>
      <c r="AL89" s="79"/>
      <c r="AM89" s="79"/>
      <c r="AN89" s="39"/>
      <c r="AO89" s="79">
        <v>1</v>
      </c>
      <c r="AP89" s="79"/>
      <c r="AQ89" s="79"/>
      <c r="AR89" s="79"/>
      <c r="AS89" s="79"/>
      <c r="AT89" s="79"/>
      <c r="AU89" s="110"/>
      <c r="AV89" s="111"/>
      <c r="AW89" s="112"/>
      <c r="AX89" s="119"/>
      <c r="AY89" s="74" t="s">
        <v>162</v>
      </c>
      <c r="AZ89" s="84">
        <v>1</v>
      </c>
      <c r="BA89" s="85"/>
      <c r="BB89" s="85"/>
      <c r="BC89" s="85"/>
      <c r="BD89" s="85"/>
      <c r="BE89" s="85"/>
      <c r="BF89" s="86">
        <v>1</v>
      </c>
      <c r="BG89" s="56" t="s">
        <v>6</v>
      </c>
      <c r="BH89" s="87">
        <v>1</v>
      </c>
      <c r="BI89" s="88">
        <v>1</v>
      </c>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row>
    <row r="90" spans="1:253" ht="21.6" customHeight="1" thickTop="1" thickBot="1" x14ac:dyDescent="0.3">
      <c r="A90" s="48">
        <v>86</v>
      </c>
      <c r="B90" s="49" t="s">
        <v>75</v>
      </c>
      <c r="C90" s="29" t="s">
        <v>258</v>
      </c>
      <c r="D90" s="74"/>
      <c r="E90" s="75"/>
      <c r="F90" s="75"/>
      <c r="G90" s="75"/>
      <c r="H90" s="75"/>
      <c r="I90" s="76"/>
      <c r="J90" s="109"/>
      <c r="K90" s="77"/>
      <c r="L90" s="78"/>
      <c r="M90" s="78"/>
      <c r="N90" s="78"/>
      <c r="O90" s="78"/>
      <c r="P90" s="77"/>
      <c r="Q90" s="109"/>
      <c r="R90" s="74"/>
      <c r="S90" s="75">
        <v>4</v>
      </c>
      <c r="T90" s="75"/>
      <c r="U90" s="75"/>
      <c r="V90" s="75"/>
      <c r="W90" s="76"/>
      <c r="X90" s="109"/>
      <c r="Y90" s="74"/>
      <c r="Z90" s="75"/>
      <c r="AA90" s="75"/>
      <c r="AB90" s="75"/>
      <c r="AC90" s="75"/>
      <c r="AD90" s="79"/>
      <c r="AE90" s="39"/>
      <c r="AF90" s="80"/>
      <c r="AG90" s="81"/>
      <c r="AH90" s="79"/>
      <c r="AI90" s="79"/>
      <c r="AJ90" s="79"/>
      <c r="AK90" s="79"/>
      <c r="AL90" s="79"/>
      <c r="AM90" s="79"/>
      <c r="AN90" s="39"/>
      <c r="AO90" s="79"/>
      <c r="AP90" s="79">
        <v>2</v>
      </c>
      <c r="AQ90" s="79"/>
      <c r="AR90" s="79"/>
      <c r="AS90" s="79"/>
      <c r="AT90" s="79"/>
      <c r="AU90" s="110"/>
      <c r="AV90" s="111"/>
      <c r="AW90" s="112"/>
      <c r="AX90" s="119"/>
      <c r="AY90" s="74"/>
      <c r="AZ90" s="84"/>
      <c r="BA90" s="85"/>
      <c r="BB90" s="85"/>
      <c r="BC90" s="85"/>
      <c r="BD90" s="85"/>
      <c r="BE90" s="85"/>
      <c r="BF90" s="86">
        <v>1</v>
      </c>
      <c r="BG90" s="120" t="s">
        <v>3</v>
      </c>
      <c r="BH90" s="87">
        <v>1</v>
      </c>
      <c r="BI90" s="88">
        <v>1</v>
      </c>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IS90" s="22"/>
    </row>
    <row r="91" spans="1:253" s="22" customFormat="1" ht="21.6" customHeight="1" thickTop="1" thickBot="1" x14ac:dyDescent="0.3">
      <c r="A91" s="48">
        <v>87</v>
      </c>
      <c r="B91" s="49" t="s">
        <v>28</v>
      </c>
      <c r="C91" s="29" t="s">
        <v>259</v>
      </c>
      <c r="D91" s="121"/>
      <c r="E91" s="122"/>
      <c r="F91" s="122"/>
      <c r="G91" s="122"/>
      <c r="H91" s="122"/>
      <c r="I91" s="123"/>
      <c r="J91" s="109"/>
      <c r="K91" s="124"/>
      <c r="L91" s="125"/>
      <c r="M91" s="125"/>
      <c r="N91" s="125"/>
      <c r="O91" s="125"/>
      <c r="P91" s="124"/>
      <c r="Q91" s="109"/>
      <c r="R91" s="121"/>
      <c r="S91" s="122"/>
      <c r="T91" s="122"/>
      <c r="U91" s="122">
        <v>2</v>
      </c>
      <c r="V91" s="122"/>
      <c r="W91" s="123"/>
      <c r="X91" s="109"/>
      <c r="Y91" s="121"/>
      <c r="Z91" s="122"/>
      <c r="AA91" s="122"/>
      <c r="AB91" s="122"/>
      <c r="AC91" s="122"/>
      <c r="AD91" s="126"/>
      <c r="AE91" s="39"/>
      <c r="AF91" s="121"/>
      <c r="AG91" s="122"/>
      <c r="AH91" s="126"/>
      <c r="AI91" s="126"/>
      <c r="AJ91" s="126"/>
      <c r="AK91" s="126">
        <v>2</v>
      </c>
      <c r="AL91" s="126"/>
      <c r="AM91" s="126"/>
      <c r="AN91" s="39"/>
      <c r="AO91" s="126"/>
      <c r="AP91" s="126"/>
      <c r="AQ91" s="126"/>
      <c r="AR91" s="126"/>
      <c r="AS91" s="126"/>
      <c r="AT91" s="126"/>
      <c r="AU91" s="110"/>
      <c r="AV91" s="111"/>
      <c r="AW91" s="112"/>
      <c r="AX91" s="119"/>
      <c r="AY91" s="74" t="s">
        <v>138</v>
      </c>
      <c r="AZ91" s="84">
        <v>2</v>
      </c>
      <c r="BA91" s="97"/>
      <c r="BB91" s="97"/>
      <c r="BC91" s="97"/>
      <c r="BD91" s="97"/>
      <c r="BE91" s="97"/>
      <c r="BF91" s="86">
        <v>1</v>
      </c>
      <c r="BG91" s="84" t="s">
        <v>5</v>
      </c>
      <c r="BH91" s="87">
        <v>1</v>
      </c>
      <c r="BI91" s="88">
        <v>1</v>
      </c>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c r="FB91" s="21"/>
      <c r="FC91" s="21"/>
      <c r="FD91" s="21"/>
      <c r="FE91" s="21"/>
      <c r="FF91" s="21"/>
      <c r="FG91" s="21"/>
      <c r="FH91" s="21"/>
      <c r="FI91" s="21"/>
      <c r="FJ91" s="21"/>
      <c r="FK91" s="21"/>
      <c r="FL91" s="21"/>
      <c r="FM91" s="21"/>
      <c r="FN91" s="21"/>
      <c r="FO91" s="21"/>
      <c r="FP91" s="21"/>
      <c r="FQ91" s="21"/>
      <c r="FR91" s="21"/>
      <c r="FS91" s="21"/>
      <c r="FT91" s="21"/>
      <c r="FU91" s="2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c r="HE91" s="21"/>
      <c r="HF91" s="21"/>
      <c r="HG91" s="21"/>
      <c r="HH91" s="21"/>
      <c r="HI91" s="21"/>
      <c r="HJ91" s="21"/>
      <c r="HK91" s="21"/>
      <c r="HL91" s="21"/>
      <c r="HM91" s="21"/>
      <c r="HN91" s="21"/>
      <c r="HO91" s="21"/>
      <c r="HP91" s="21"/>
      <c r="HQ91" s="21"/>
      <c r="HR91" s="21"/>
      <c r="HS91" s="21"/>
      <c r="HT91" s="21"/>
      <c r="HU91" s="21"/>
      <c r="HV91" s="21"/>
      <c r="HW91" s="21"/>
      <c r="HX91" s="21"/>
      <c r="HY91" s="21"/>
      <c r="HZ91" s="21"/>
      <c r="IA91" s="21"/>
      <c r="IB91" s="21"/>
      <c r="IC91" s="21"/>
      <c r="ID91" s="21"/>
      <c r="IE91" s="21"/>
      <c r="IF91" s="21"/>
      <c r="IG91" s="21"/>
      <c r="IH91" s="21"/>
      <c r="II91" s="21"/>
      <c r="IJ91" s="21"/>
      <c r="IK91" s="21"/>
      <c r="IL91" s="21"/>
      <c r="IM91" s="21"/>
      <c r="IN91" s="21"/>
      <c r="IO91" s="21"/>
      <c r="IP91" s="21"/>
      <c r="IQ91" s="21"/>
      <c r="IR91" s="21"/>
    </row>
    <row r="92" spans="1:253" ht="21.6" customHeight="1" thickTop="1" thickBot="1" x14ac:dyDescent="0.3">
      <c r="A92" s="48">
        <v>88</v>
      </c>
      <c r="B92" s="49" t="s">
        <v>103</v>
      </c>
      <c r="C92" s="29" t="s">
        <v>260</v>
      </c>
      <c r="D92" s="121"/>
      <c r="E92" s="122"/>
      <c r="F92" s="122"/>
      <c r="G92" s="122"/>
      <c r="H92" s="122"/>
      <c r="I92" s="123">
        <v>1</v>
      </c>
      <c r="J92" s="109"/>
      <c r="K92" s="124"/>
      <c r="L92" s="78"/>
      <c r="M92" s="78"/>
      <c r="N92" s="125"/>
      <c r="O92" s="125"/>
      <c r="P92" s="124">
        <v>1</v>
      </c>
      <c r="Q92" s="109"/>
      <c r="R92" s="121"/>
      <c r="S92" s="122"/>
      <c r="T92" s="122"/>
      <c r="U92" s="122"/>
      <c r="V92" s="122"/>
      <c r="W92" s="123"/>
      <c r="X92" s="109"/>
      <c r="Y92" s="121"/>
      <c r="Z92" s="122"/>
      <c r="AA92" s="122"/>
      <c r="AB92" s="122"/>
      <c r="AC92" s="122"/>
      <c r="AD92" s="126">
        <v>1</v>
      </c>
      <c r="AE92" s="39"/>
      <c r="AF92" s="121"/>
      <c r="AG92" s="122"/>
      <c r="AH92" s="126"/>
      <c r="AI92" s="126"/>
      <c r="AJ92" s="126"/>
      <c r="AK92" s="126"/>
      <c r="AL92" s="126"/>
      <c r="AM92" s="127">
        <v>1</v>
      </c>
      <c r="AN92" s="39"/>
      <c r="AO92" s="128"/>
      <c r="AP92" s="126"/>
      <c r="AQ92" s="126"/>
      <c r="AR92" s="126"/>
      <c r="AS92" s="126"/>
      <c r="AT92" s="126"/>
      <c r="AU92" s="110"/>
      <c r="AV92" s="111"/>
      <c r="AW92" s="112"/>
      <c r="AX92" s="119"/>
      <c r="AY92" s="62" t="s">
        <v>161</v>
      </c>
      <c r="AZ92" s="84">
        <v>2</v>
      </c>
      <c r="BA92" s="97"/>
      <c r="BB92" s="97"/>
      <c r="BC92" s="97"/>
      <c r="BD92" s="97"/>
      <c r="BE92" s="97"/>
      <c r="BF92" s="98">
        <v>1</v>
      </c>
      <c r="BG92" s="60" t="s">
        <v>4</v>
      </c>
      <c r="BH92" s="87">
        <v>1</v>
      </c>
      <c r="BI92" s="88">
        <v>1</v>
      </c>
    </row>
    <row r="93" spans="1:253" ht="21.6" customHeight="1" thickTop="1" thickBot="1" x14ac:dyDescent="0.3">
      <c r="A93" s="48">
        <v>89</v>
      </c>
      <c r="B93" s="49" t="s">
        <v>45</v>
      </c>
      <c r="C93" s="29" t="s">
        <v>261</v>
      </c>
      <c r="D93" s="129"/>
      <c r="E93" s="130"/>
      <c r="F93" s="130">
        <v>2</v>
      </c>
      <c r="G93" s="130"/>
      <c r="H93" s="130"/>
      <c r="I93" s="131"/>
      <c r="J93" s="109"/>
      <c r="K93" s="132" t="s">
        <v>39</v>
      </c>
      <c r="L93" s="133"/>
      <c r="M93" s="134">
        <v>2</v>
      </c>
      <c r="N93" s="135"/>
      <c r="O93" s="136"/>
      <c r="P93" s="137"/>
      <c r="Q93" s="109"/>
      <c r="R93" s="129"/>
      <c r="S93" s="130"/>
      <c r="T93" s="130">
        <v>1</v>
      </c>
      <c r="U93" s="130"/>
      <c r="V93" s="130"/>
      <c r="W93" s="138"/>
      <c r="X93" s="109"/>
      <c r="Y93" s="129"/>
      <c r="Z93" s="130"/>
      <c r="AA93" s="130"/>
      <c r="AB93" s="130"/>
      <c r="AC93" s="130"/>
      <c r="AD93" s="139"/>
      <c r="AE93" s="39"/>
      <c r="AF93" s="140"/>
      <c r="AG93" s="141"/>
      <c r="AH93" s="130"/>
      <c r="AI93" s="142"/>
      <c r="AJ93" s="130"/>
      <c r="AK93" s="142"/>
      <c r="AL93" s="130"/>
      <c r="AM93" s="89"/>
      <c r="AN93" s="39"/>
      <c r="AO93" s="89"/>
      <c r="AP93" s="142"/>
      <c r="AQ93" s="130">
        <v>1</v>
      </c>
      <c r="AR93" s="142"/>
      <c r="AS93" s="130"/>
      <c r="AT93" s="142"/>
      <c r="AU93" s="110"/>
      <c r="AV93" s="111"/>
      <c r="AW93" s="112"/>
      <c r="AX93" s="119"/>
      <c r="AY93" s="143"/>
      <c r="AZ93" s="139"/>
      <c r="BA93" s="85"/>
      <c r="BB93" s="85"/>
      <c r="BC93" s="85"/>
      <c r="BD93" s="85"/>
      <c r="BE93" s="85"/>
      <c r="BF93" s="86">
        <v>1</v>
      </c>
      <c r="BG93" s="84" t="s">
        <v>1</v>
      </c>
      <c r="BH93" s="87">
        <v>1</v>
      </c>
      <c r="BI93" s="88">
        <v>1</v>
      </c>
    </row>
    <row r="94" spans="1:253" ht="21.6" customHeight="1" thickTop="1" thickBot="1" x14ac:dyDescent="0.3">
      <c r="A94" s="48">
        <v>90</v>
      </c>
      <c r="B94" s="49" t="s">
        <v>163</v>
      </c>
      <c r="C94" s="29" t="s">
        <v>262</v>
      </c>
      <c r="D94" s="144"/>
      <c r="E94" s="145"/>
      <c r="F94" s="145"/>
      <c r="G94" s="145"/>
      <c r="H94" s="145"/>
      <c r="I94" s="146"/>
      <c r="J94" s="109"/>
      <c r="K94" s="147"/>
      <c r="L94" s="148"/>
      <c r="M94" s="148"/>
      <c r="N94" s="148"/>
      <c r="O94" s="149"/>
      <c r="P94" s="150"/>
      <c r="Q94" s="109"/>
      <c r="R94" s="144"/>
      <c r="S94" s="145"/>
      <c r="T94" s="145"/>
      <c r="U94" s="145"/>
      <c r="V94" s="145"/>
      <c r="W94" s="146"/>
      <c r="X94" s="109"/>
      <c r="Y94" s="144"/>
      <c r="Z94" s="145"/>
      <c r="AA94" s="145">
        <v>1</v>
      </c>
      <c r="AB94" s="145"/>
      <c r="AC94" s="145"/>
      <c r="AD94" s="89"/>
      <c r="AE94" s="39"/>
      <c r="AF94" s="151"/>
      <c r="AG94" s="152"/>
      <c r="AH94" s="89"/>
      <c r="AI94" s="89"/>
      <c r="AJ94" s="89"/>
      <c r="AK94" s="89"/>
      <c r="AL94" s="89"/>
      <c r="AM94" s="89"/>
      <c r="AN94" s="39"/>
      <c r="AO94" s="89"/>
      <c r="AP94" s="89"/>
      <c r="AQ94" s="89">
        <v>2</v>
      </c>
      <c r="AR94" s="89"/>
      <c r="AS94" s="89"/>
      <c r="AT94" s="89"/>
      <c r="AU94" s="110"/>
      <c r="AV94" s="111"/>
      <c r="AW94" s="153"/>
      <c r="AX94" s="154"/>
      <c r="AY94" s="155" t="s">
        <v>17</v>
      </c>
      <c r="AZ94" s="156">
        <v>3</v>
      </c>
      <c r="BA94" s="85"/>
      <c r="BB94" s="85"/>
      <c r="BC94" s="85"/>
      <c r="BD94" s="85"/>
      <c r="BE94" s="85"/>
      <c r="BF94" s="86">
        <v>1</v>
      </c>
      <c r="BG94" s="84" t="s">
        <v>1</v>
      </c>
      <c r="BH94" s="87">
        <v>1</v>
      </c>
      <c r="BI94" s="88">
        <v>1</v>
      </c>
    </row>
    <row r="95" spans="1:253" ht="21.6" customHeight="1" thickTop="1" thickBot="1" x14ac:dyDescent="0.3">
      <c r="A95" s="48">
        <v>91</v>
      </c>
      <c r="B95" s="49" t="s">
        <v>19</v>
      </c>
      <c r="C95" s="29" t="s">
        <v>263</v>
      </c>
      <c r="D95" s="74"/>
      <c r="E95" s="75">
        <v>1</v>
      </c>
      <c r="F95" s="75"/>
      <c r="G95" s="75"/>
      <c r="H95" s="75"/>
      <c r="I95" s="76"/>
      <c r="J95" s="109"/>
      <c r="K95" s="77"/>
      <c r="L95" s="78">
        <v>1</v>
      </c>
      <c r="M95" s="78"/>
      <c r="N95" s="78"/>
      <c r="O95" s="78"/>
      <c r="P95" s="77"/>
      <c r="Q95" s="109"/>
      <c r="R95" s="74"/>
      <c r="S95" s="75">
        <v>1</v>
      </c>
      <c r="T95" s="75"/>
      <c r="U95" s="75"/>
      <c r="V95" s="75"/>
      <c r="W95" s="76"/>
      <c r="X95" s="109"/>
      <c r="Y95" s="74"/>
      <c r="Z95" s="75"/>
      <c r="AA95" s="75"/>
      <c r="AB95" s="75"/>
      <c r="AC95" s="75"/>
      <c r="AD95" s="79"/>
      <c r="AE95" s="39"/>
      <c r="AF95" s="80"/>
      <c r="AG95" s="81"/>
      <c r="AH95" s="79"/>
      <c r="AI95" s="79"/>
      <c r="AJ95" s="79">
        <v>1</v>
      </c>
      <c r="AK95" s="79"/>
      <c r="AL95" s="79"/>
      <c r="AM95" s="79"/>
      <c r="AN95" s="39"/>
      <c r="AO95" s="79"/>
      <c r="AP95" s="79"/>
      <c r="AQ95" s="79">
        <v>1</v>
      </c>
      <c r="AR95" s="79"/>
      <c r="AS95" s="79"/>
      <c r="AT95" s="79"/>
      <c r="AU95" s="110"/>
      <c r="AV95" s="111"/>
      <c r="AW95" s="157"/>
      <c r="AX95" s="158"/>
      <c r="AY95" s="159" t="s">
        <v>151</v>
      </c>
      <c r="AZ95" s="84">
        <v>1</v>
      </c>
      <c r="BA95" s="85"/>
      <c r="BB95" s="85"/>
      <c r="BC95" s="85"/>
      <c r="BD95" s="85"/>
      <c r="BE95" s="85"/>
      <c r="BF95" s="86">
        <v>1</v>
      </c>
      <c r="BG95" s="84" t="s">
        <v>5</v>
      </c>
      <c r="BH95" s="87">
        <v>1</v>
      </c>
      <c r="BI95" s="88">
        <v>1</v>
      </c>
    </row>
    <row r="96" spans="1:253" ht="21.6" customHeight="1" thickTop="1" thickBot="1" x14ac:dyDescent="0.3">
      <c r="A96" s="48">
        <v>92</v>
      </c>
      <c r="B96" s="49" t="s">
        <v>22</v>
      </c>
      <c r="C96" s="29" t="s">
        <v>264</v>
      </c>
      <c r="D96" s="74"/>
      <c r="E96" s="75"/>
      <c r="F96" s="75" t="s">
        <v>39</v>
      </c>
      <c r="G96" s="75"/>
      <c r="H96" s="75"/>
      <c r="I96" s="76"/>
      <c r="J96" s="109"/>
      <c r="K96" s="77"/>
      <c r="L96" s="78">
        <v>1</v>
      </c>
      <c r="M96" s="78"/>
      <c r="N96" s="78"/>
      <c r="O96" s="78"/>
      <c r="P96" s="77"/>
      <c r="Q96" s="109"/>
      <c r="R96" s="74"/>
      <c r="S96" s="75"/>
      <c r="T96" s="75"/>
      <c r="U96" s="75"/>
      <c r="V96" s="75"/>
      <c r="W96" s="76"/>
      <c r="X96" s="109"/>
      <c r="Y96" s="74"/>
      <c r="Z96" s="75"/>
      <c r="AA96" s="75"/>
      <c r="AB96" s="75"/>
      <c r="AC96" s="75"/>
      <c r="AD96" s="79"/>
      <c r="AE96" s="39"/>
      <c r="AF96" s="80"/>
      <c r="AG96" s="81"/>
      <c r="AH96" s="79"/>
      <c r="AI96" s="79"/>
      <c r="AJ96" s="79"/>
      <c r="AK96" s="79"/>
      <c r="AL96" s="79"/>
      <c r="AM96" s="79"/>
      <c r="AN96" s="39"/>
      <c r="AO96" s="79"/>
      <c r="AP96" s="79">
        <v>3</v>
      </c>
      <c r="AQ96" s="79"/>
      <c r="AR96" s="79"/>
      <c r="AS96" s="79"/>
      <c r="AT96" s="79"/>
      <c r="AU96" s="110"/>
      <c r="AV96" s="111"/>
      <c r="AW96" s="157"/>
      <c r="AX96" s="158"/>
      <c r="AY96" s="159" t="s">
        <v>137</v>
      </c>
      <c r="AZ96" s="84">
        <v>2</v>
      </c>
      <c r="BA96" s="85"/>
      <c r="BB96" s="85"/>
      <c r="BC96" s="85"/>
      <c r="BD96" s="85"/>
      <c r="BE96" s="85"/>
      <c r="BF96" s="86">
        <v>1</v>
      </c>
      <c r="BG96" s="88" t="s">
        <v>3</v>
      </c>
      <c r="BH96" s="87">
        <v>1</v>
      </c>
      <c r="BI96" s="88">
        <v>1</v>
      </c>
    </row>
    <row r="97" spans="1:253" ht="21.6" customHeight="1" thickTop="1" thickBot="1" x14ac:dyDescent="0.3">
      <c r="A97" s="48">
        <v>93</v>
      </c>
      <c r="B97" s="49" t="s">
        <v>21</v>
      </c>
      <c r="C97" s="29" t="s">
        <v>265</v>
      </c>
      <c r="D97" s="74"/>
      <c r="E97" s="75"/>
      <c r="F97" s="75">
        <v>2</v>
      </c>
      <c r="G97" s="75"/>
      <c r="H97" s="75"/>
      <c r="I97" s="76"/>
      <c r="J97" s="109"/>
      <c r="K97" s="77"/>
      <c r="L97" s="78"/>
      <c r="M97" s="78"/>
      <c r="N97" s="78"/>
      <c r="O97" s="78"/>
      <c r="P97" s="77"/>
      <c r="Q97" s="109"/>
      <c r="R97" s="74"/>
      <c r="S97" s="75"/>
      <c r="T97" s="75"/>
      <c r="U97" s="75"/>
      <c r="V97" s="75"/>
      <c r="W97" s="76"/>
      <c r="X97" s="109"/>
      <c r="Y97" s="74"/>
      <c r="Z97" s="75"/>
      <c r="AA97" s="75"/>
      <c r="AB97" s="75"/>
      <c r="AC97" s="75"/>
      <c r="AD97" s="79"/>
      <c r="AE97" s="39"/>
      <c r="AF97" s="80"/>
      <c r="AG97" s="81"/>
      <c r="AH97" s="79"/>
      <c r="AI97" s="79"/>
      <c r="AJ97" s="79"/>
      <c r="AK97" s="79"/>
      <c r="AL97" s="79"/>
      <c r="AM97" s="79"/>
      <c r="AN97" s="39"/>
      <c r="AO97" s="79"/>
      <c r="AP97" s="79"/>
      <c r="AQ97" s="79">
        <v>1</v>
      </c>
      <c r="AR97" s="79"/>
      <c r="AS97" s="79"/>
      <c r="AT97" s="79"/>
      <c r="AU97" s="110"/>
      <c r="AV97" s="111"/>
      <c r="AW97" s="157"/>
      <c r="AX97" s="158"/>
      <c r="AY97" s="159" t="s">
        <v>140</v>
      </c>
      <c r="AZ97" s="84">
        <v>3</v>
      </c>
      <c r="BA97" s="85"/>
      <c r="BB97" s="85"/>
      <c r="BC97" s="85"/>
      <c r="BD97" s="85"/>
      <c r="BE97" s="85"/>
      <c r="BF97" s="98">
        <v>1</v>
      </c>
      <c r="BG97" s="60" t="s">
        <v>1</v>
      </c>
      <c r="BH97" s="87">
        <v>1</v>
      </c>
      <c r="BI97" s="88">
        <v>1</v>
      </c>
    </row>
    <row r="98" spans="1:253" ht="21.6" customHeight="1" thickTop="1" thickBot="1" x14ac:dyDescent="0.3">
      <c r="A98" s="48">
        <v>94</v>
      </c>
      <c r="B98" s="49" t="s">
        <v>26</v>
      </c>
      <c r="C98" s="29" t="s">
        <v>266</v>
      </c>
      <c r="D98" s="74"/>
      <c r="E98" s="75"/>
      <c r="F98" s="75"/>
      <c r="G98" s="75"/>
      <c r="H98" s="75"/>
      <c r="I98" s="76"/>
      <c r="J98" s="109"/>
      <c r="K98" s="77">
        <v>2</v>
      </c>
      <c r="L98" s="78"/>
      <c r="M98" s="78"/>
      <c r="N98" s="125"/>
      <c r="O98" s="78"/>
      <c r="P98" s="77"/>
      <c r="Q98" s="109"/>
      <c r="R98" s="74">
        <v>3</v>
      </c>
      <c r="S98" s="75"/>
      <c r="T98" s="75"/>
      <c r="U98" s="75"/>
      <c r="V98" s="75"/>
      <c r="W98" s="76"/>
      <c r="X98" s="109"/>
      <c r="Y98" s="74"/>
      <c r="Z98" s="75"/>
      <c r="AA98" s="75"/>
      <c r="AB98" s="75"/>
      <c r="AC98" s="75"/>
      <c r="AD98" s="79"/>
      <c r="AE98" s="39"/>
      <c r="AF98" s="80"/>
      <c r="AG98" s="81"/>
      <c r="AH98" s="79">
        <v>1</v>
      </c>
      <c r="AI98" s="79"/>
      <c r="AJ98" s="79"/>
      <c r="AK98" s="79"/>
      <c r="AL98" s="79"/>
      <c r="AM98" s="79"/>
      <c r="AN98" s="39"/>
      <c r="AO98" s="79"/>
      <c r="AP98" s="79"/>
      <c r="AQ98" s="79"/>
      <c r="AR98" s="79"/>
      <c r="AS98" s="79"/>
      <c r="AT98" s="79"/>
      <c r="AU98" s="110"/>
      <c r="AV98" s="111"/>
      <c r="AW98" s="157"/>
      <c r="AX98" s="109"/>
      <c r="AY98" s="74"/>
      <c r="AZ98" s="84"/>
      <c r="BA98" s="85"/>
      <c r="BB98" s="85"/>
      <c r="BC98" s="85"/>
      <c r="BD98" s="85"/>
      <c r="BE98" s="85"/>
      <c r="BF98" s="86">
        <v>1</v>
      </c>
      <c r="BG98" s="88" t="s">
        <v>3</v>
      </c>
      <c r="BH98" s="87">
        <v>1</v>
      </c>
      <c r="BI98" s="88">
        <v>1</v>
      </c>
    </row>
    <row r="99" spans="1:253" ht="21.6" customHeight="1" thickTop="1" thickBot="1" x14ac:dyDescent="0.3">
      <c r="A99" s="160">
        <v>95</v>
      </c>
      <c r="B99" s="49" t="s">
        <v>48</v>
      </c>
      <c r="C99" s="29" t="s">
        <v>267</v>
      </c>
      <c r="D99" s="121"/>
      <c r="E99" s="122">
        <v>2</v>
      </c>
      <c r="F99" s="161"/>
      <c r="G99" s="161"/>
      <c r="H99" s="122"/>
      <c r="I99" s="123"/>
      <c r="J99" s="109"/>
      <c r="K99" s="124"/>
      <c r="L99" s="125">
        <v>2</v>
      </c>
      <c r="M99" s="162"/>
      <c r="N99" s="163"/>
      <c r="O99" s="164"/>
      <c r="P99" s="165"/>
      <c r="Q99" s="109"/>
      <c r="R99" s="159"/>
      <c r="S99" s="122"/>
      <c r="T99" s="122"/>
      <c r="U99" s="122"/>
      <c r="V99" s="75"/>
      <c r="W99" s="166"/>
      <c r="X99" s="109"/>
      <c r="Y99" s="121"/>
      <c r="Z99" s="122"/>
      <c r="AA99" s="161"/>
      <c r="AB99" s="122"/>
      <c r="AC99" s="75"/>
      <c r="AD99" s="84"/>
      <c r="AE99" s="39"/>
      <c r="AF99" s="167"/>
      <c r="AG99" s="168"/>
      <c r="AH99" s="161"/>
      <c r="AI99" s="169"/>
      <c r="AJ99" s="161"/>
      <c r="AK99" s="126"/>
      <c r="AL99" s="126"/>
      <c r="AM99" s="169"/>
      <c r="AN99" s="39"/>
      <c r="AO99" s="161"/>
      <c r="AP99" s="126">
        <v>1</v>
      </c>
      <c r="AQ99" s="126"/>
      <c r="AR99" s="126"/>
      <c r="AS99" s="126"/>
      <c r="AT99" s="169"/>
      <c r="AU99" s="110"/>
      <c r="AV99" s="111"/>
      <c r="AW99" s="157"/>
      <c r="AX99" s="154"/>
      <c r="AY99" s="121" t="s">
        <v>134</v>
      </c>
      <c r="AZ99" s="170">
        <v>1</v>
      </c>
      <c r="BA99" s="85"/>
      <c r="BB99" s="85"/>
      <c r="BC99" s="85"/>
      <c r="BD99" s="85"/>
      <c r="BE99" s="85"/>
      <c r="BF99" s="86">
        <v>1</v>
      </c>
      <c r="BG99" s="84" t="s">
        <v>6</v>
      </c>
      <c r="BH99" s="87">
        <v>1</v>
      </c>
      <c r="BI99" s="88">
        <v>1</v>
      </c>
    </row>
    <row r="100" spans="1:253" ht="21.6" customHeight="1" thickTop="1" thickBot="1" x14ac:dyDescent="0.3">
      <c r="A100" s="48">
        <v>96</v>
      </c>
      <c r="B100" s="49" t="s">
        <v>35</v>
      </c>
      <c r="C100" s="29" t="s">
        <v>268</v>
      </c>
      <c r="D100" s="130">
        <v>1</v>
      </c>
      <c r="E100" s="130"/>
      <c r="F100" s="130"/>
      <c r="G100" s="130"/>
      <c r="H100" s="130"/>
      <c r="I100" s="131"/>
      <c r="J100" s="109"/>
      <c r="K100" s="171">
        <v>1</v>
      </c>
      <c r="L100" s="135"/>
      <c r="M100" s="135"/>
      <c r="N100" s="172"/>
      <c r="O100" s="135"/>
      <c r="P100" s="173"/>
      <c r="Q100" s="109"/>
      <c r="R100" s="174">
        <v>1</v>
      </c>
      <c r="S100" s="130"/>
      <c r="T100" s="130"/>
      <c r="U100" s="130"/>
      <c r="V100" s="145"/>
      <c r="W100" s="131"/>
      <c r="X100" s="109"/>
      <c r="Y100" s="175">
        <v>1</v>
      </c>
      <c r="Z100" s="130"/>
      <c r="AA100" s="130"/>
      <c r="AB100" s="130"/>
      <c r="AC100" s="145"/>
      <c r="AD100" s="89"/>
      <c r="AE100" s="39"/>
      <c r="AF100" s="140"/>
      <c r="AG100" s="141"/>
      <c r="AH100" s="130"/>
      <c r="AI100" s="142"/>
      <c r="AJ100" s="130"/>
      <c r="AK100" s="130"/>
      <c r="AL100" s="142"/>
      <c r="AM100" s="139"/>
      <c r="AN100" s="39"/>
      <c r="AO100" s="89"/>
      <c r="AP100" s="142"/>
      <c r="AQ100" s="130"/>
      <c r="AR100" s="142"/>
      <c r="AS100" s="130"/>
      <c r="AT100" s="139"/>
      <c r="AU100" s="110"/>
      <c r="AV100" s="111"/>
      <c r="AW100" s="157"/>
      <c r="AX100" s="154"/>
      <c r="AY100" s="175" t="s">
        <v>165</v>
      </c>
      <c r="AZ100" s="139">
        <v>2</v>
      </c>
      <c r="BA100" s="85"/>
      <c r="BB100" s="85"/>
      <c r="BC100" s="85"/>
      <c r="BD100" s="85"/>
      <c r="BE100" s="85"/>
      <c r="BF100" s="98">
        <v>1</v>
      </c>
      <c r="BG100" s="60" t="s">
        <v>6</v>
      </c>
      <c r="BH100" s="87">
        <v>1</v>
      </c>
      <c r="BI100" s="88">
        <v>1</v>
      </c>
    </row>
    <row r="101" spans="1:253" ht="21.6" customHeight="1" thickTop="1" thickBot="1" x14ac:dyDescent="0.3">
      <c r="A101" s="48">
        <v>97</v>
      </c>
      <c r="B101" s="49" t="s">
        <v>24</v>
      </c>
      <c r="C101" s="29" t="s">
        <v>269</v>
      </c>
      <c r="D101" s="74"/>
      <c r="E101" s="75"/>
      <c r="F101" s="75"/>
      <c r="G101" s="75"/>
      <c r="H101" s="75"/>
      <c r="I101" s="76"/>
      <c r="J101" s="109"/>
      <c r="K101" s="77"/>
      <c r="L101" s="78"/>
      <c r="M101" s="78"/>
      <c r="N101" s="78"/>
      <c r="O101" s="78"/>
      <c r="P101" s="77"/>
      <c r="Q101" s="109"/>
      <c r="R101" s="74">
        <v>3</v>
      </c>
      <c r="S101" s="75"/>
      <c r="T101" s="75"/>
      <c r="U101" s="75"/>
      <c r="V101" s="75"/>
      <c r="W101" s="76"/>
      <c r="X101" s="109"/>
      <c r="Y101" s="74">
        <v>1</v>
      </c>
      <c r="Z101" s="75"/>
      <c r="AA101" s="75"/>
      <c r="AB101" s="75"/>
      <c r="AC101" s="75"/>
      <c r="AD101" s="79"/>
      <c r="AE101" s="39"/>
      <c r="AF101" s="80"/>
      <c r="AG101" s="81"/>
      <c r="AH101" s="79">
        <v>2</v>
      </c>
      <c r="AI101" s="79"/>
      <c r="AJ101" s="79"/>
      <c r="AK101" s="79"/>
      <c r="AL101" s="176"/>
      <c r="AM101" s="177"/>
      <c r="AN101" s="39"/>
      <c r="AO101" s="79"/>
      <c r="AP101" s="79"/>
      <c r="AQ101" s="79"/>
      <c r="AR101" s="79"/>
      <c r="AS101" s="79"/>
      <c r="AT101" s="79"/>
      <c r="AU101" s="110"/>
      <c r="AV101" s="111"/>
      <c r="AW101" s="157"/>
      <c r="AX101" s="154"/>
      <c r="AY101" s="74"/>
      <c r="AZ101" s="88"/>
      <c r="BA101" s="97"/>
      <c r="BB101" s="97"/>
      <c r="BC101" s="97"/>
      <c r="BD101" s="97"/>
      <c r="BE101" s="97"/>
      <c r="BF101" s="91">
        <v>1</v>
      </c>
      <c r="BG101" s="88" t="s">
        <v>6</v>
      </c>
      <c r="BH101" s="87">
        <v>1</v>
      </c>
      <c r="BI101" s="88">
        <v>1</v>
      </c>
    </row>
    <row r="102" spans="1:253" ht="21" customHeight="1" thickTop="1" thickBot="1" x14ac:dyDescent="0.3">
      <c r="A102" s="48">
        <v>98</v>
      </c>
      <c r="B102" s="49" t="s">
        <v>19</v>
      </c>
      <c r="C102" s="29" t="s">
        <v>270</v>
      </c>
      <c r="D102" s="74"/>
      <c r="E102" s="75"/>
      <c r="F102" s="75"/>
      <c r="G102" s="75"/>
      <c r="H102" s="75"/>
      <c r="I102" s="76"/>
      <c r="J102" s="109"/>
      <c r="K102" s="77"/>
      <c r="L102" s="78"/>
      <c r="M102" s="78"/>
      <c r="N102" s="78"/>
      <c r="O102" s="78"/>
      <c r="P102" s="77"/>
      <c r="Q102" s="109"/>
      <c r="R102" s="74"/>
      <c r="S102" s="75"/>
      <c r="T102" s="75">
        <v>2</v>
      </c>
      <c r="U102" s="75"/>
      <c r="V102" s="75"/>
      <c r="W102" s="76"/>
      <c r="X102" s="109"/>
      <c r="Y102" s="74"/>
      <c r="Z102" s="75"/>
      <c r="AA102" s="75"/>
      <c r="AB102" s="75"/>
      <c r="AC102" s="75"/>
      <c r="AD102" s="79"/>
      <c r="AE102" s="39"/>
      <c r="AF102" s="80"/>
      <c r="AG102" s="81"/>
      <c r="AH102" s="79"/>
      <c r="AI102" s="79"/>
      <c r="AJ102" s="79">
        <v>1</v>
      </c>
      <c r="AK102" s="79"/>
      <c r="AL102" s="79"/>
      <c r="AM102" s="127"/>
      <c r="AN102" s="39"/>
      <c r="AO102" s="79"/>
      <c r="AP102" s="79"/>
      <c r="AQ102" s="79">
        <v>1</v>
      </c>
      <c r="AR102" s="79"/>
      <c r="AS102" s="79"/>
      <c r="AT102" s="79"/>
      <c r="AU102" s="110"/>
      <c r="AV102" s="111"/>
      <c r="AW102" s="153"/>
      <c r="AX102" s="154"/>
      <c r="AY102" s="74" t="s">
        <v>138</v>
      </c>
      <c r="AZ102" s="84">
        <v>2</v>
      </c>
      <c r="BA102" s="85"/>
      <c r="BB102" s="85"/>
      <c r="BC102" s="85"/>
      <c r="BD102" s="85"/>
      <c r="BE102" s="85"/>
      <c r="BF102" s="86">
        <v>1</v>
      </c>
      <c r="BG102" s="84" t="s">
        <v>1</v>
      </c>
      <c r="BH102" s="87">
        <v>1</v>
      </c>
      <c r="BI102" s="88">
        <v>1</v>
      </c>
    </row>
    <row r="103" spans="1:253" ht="21.6" customHeight="1" thickTop="1" thickBot="1" x14ac:dyDescent="0.3">
      <c r="A103" s="160">
        <v>99</v>
      </c>
      <c r="B103" s="49" t="s">
        <v>76</v>
      </c>
      <c r="C103" s="29" t="s">
        <v>271</v>
      </c>
      <c r="D103" s="74"/>
      <c r="E103" s="75"/>
      <c r="F103" s="75"/>
      <c r="G103" s="75"/>
      <c r="H103" s="75">
        <v>1</v>
      </c>
      <c r="I103" s="76"/>
      <c r="J103" s="109"/>
      <c r="K103" s="77"/>
      <c r="L103" s="78"/>
      <c r="M103" s="78"/>
      <c r="N103" s="78"/>
      <c r="O103" s="78">
        <v>2</v>
      </c>
      <c r="P103" s="77"/>
      <c r="Q103" s="109"/>
      <c r="R103" s="74"/>
      <c r="S103" s="75"/>
      <c r="T103" s="75"/>
      <c r="U103" s="75"/>
      <c r="V103" s="75"/>
      <c r="W103" s="76"/>
      <c r="X103" s="109"/>
      <c r="Y103" s="74"/>
      <c r="Z103" s="75"/>
      <c r="AA103" s="75"/>
      <c r="AB103" s="75"/>
      <c r="AC103" s="75"/>
      <c r="AD103" s="79"/>
      <c r="AE103" s="39"/>
      <c r="AF103" s="80"/>
      <c r="AG103" s="81"/>
      <c r="AH103" s="79"/>
      <c r="AI103" s="79"/>
      <c r="AJ103" s="79"/>
      <c r="AK103" s="79"/>
      <c r="AL103" s="79"/>
      <c r="AM103" s="79"/>
      <c r="AN103" s="39"/>
      <c r="AO103" s="79"/>
      <c r="AP103" s="79"/>
      <c r="AQ103" s="79"/>
      <c r="AR103" s="79"/>
      <c r="AS103" s="79"/>
      <c r="AT103" s="79"/>
      <c r="AU103" s="110"/>
      <c r="AV103" s="111"/>
      <c r="AW103" s="157"/>
      <c r="AX103" s="154"/>
      <c r="AY103" s="62" t="s">
        <v>164</v>
      </c>
      <c r="AZ103" s="84">
        <v>3</v>
      </c>
      <c r="BA103" s="85"/>
      <c r="BB103" s="85"/>
      <c r="BC103" s="85"/>
      <c r="BD103" s="85"/>
      <c r="BE103" s="85"/>
      <c r="BF103" s="91">
        <v>1</v>
      </c>
      <c r="BG103" s="88" t="s">
        <v>4</v>
      </c>
      <c r="BH103" s="87">
        <v>1</v>
      </c>
      <c r="BI103" s="88">
        <v>1</v>
      </c>
    </row>
    <row r="104" spans="1:253" s="22" customFormat="1" ht="20.25" customHeight="1" thickTop="1" x14ac:dyDescent="0.25">
      <c r="A104" s="160">
        <v>100</v>
      </c>
      <c r="B104" s="49" t="s">
        <v>99</v>
      </c>
      <c r="C104" s="29" t="s">
        <v>272</v>
      </c>
      <c r="D104" s="74">
        <v>2</v>
      </c>
      <c r="E104" s="75"/>
      <c r="F104" s="75"/>
      <c r="G104" s="75"/>
      <c r="H104" s="75"/>
      <c r="I104" s="76"/>
      <c r="J104" s="109"/>
      <c r="K104" s="77"/>
      <c r="L104" s="78"/>
      <c r="M104" s="78"/>
      <c r="N104" s="78"/>
      <c r="O104" s="78"/>
      <c r="P104" s="77"/>
      <c r="Q104" s="109"/>
      <c r="R104" s="74">
        <v>2</v>
      </c>
      <c r="S104" s="75"/>
      <c r="T104" s="75"/>
      <c r="U104" s="75"/>
      <c r="V104" s="75"/>
      <c r="W104" s="76"/>
      <c r="X104" s="109"/>
      <c r="Y104" s="74"/>
      <c r="Z104" s="75"/>
      <c r="AA104" s="75"/>
      <c r="AB104" s="75"/>
      <c r="AC104" s="75"/>
      <c r="AD104" s="79"/>
      <c r="AE104" s="39"/>
      <c r="AF104" s="80"/>
      <c r="AG104" s="81"/>
      <c r="AH104" s="79"/>
      <c r="AI104" s="79"/>
      <c r="AJ104" s="79"/>
      <c r="AK104" s="79"/>
      <c r="AL104" s="79"/>
      <c r="AM104" s="79"/>
      <c r="AN104" s="39"/>
      <c r="AO104" s="79"/>
      <c r="AP104" s="79"/>
      <c r="AQ104" s="79"/>
      <c r="AR104" s="79"/>
      <c r="AS104" s="79"/>
      <c r="AT104" s="79"/>
      <c r="AU104" s="110"/>
      <c r="AV104" s="111"/>
      <c r="AW104" s="157"/>
      <c r="AX104" s="154"/>
      <c r="AY104" s="74" t="s">
        <v>143</v>
      </c>
      <c r="AZ104" s="84">
        <v>2</v>
      </c>
      <c r="BA104" s="85"/>
      <c r="BB104" s="85"/>
      <c r="BC104" s="85"/>
      <c r="BD104" s="85"/>
      <c r="BE104" s="85"/>
      <c r="BF104" s="86">
        <v>1</v>
      </c>
      <c r="BG104" s="84" t="s">
        <v>6</v>
      </c>
      <c r="BH104" s="87">
        <v>1</v>
      </c>
      <c r="BI104" s="88">
        <v>1</v>
      </c>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c r="HE104" s="21"/>
      <c r="HF104" s="21"/>
      <c r="HG104" s="21"/>
      <c r="HH104" s="21"/>
      <c r="HI104" s="21"/>
      <c r="HJ104" s="21"/>
      <c r="HK104" s="21"/>
      <c r="HL104" s="21"/>
      <c r="HM104" s="21"/>
      <c r="HN104" s="21"/>
      <c r="HO104" s="21"/>
      <c r="HP104" s="21"/>
      <c r="HQ104" s="21"/>
      <c r="HR104" s="21"/>
      <c r="HS104" s="21"/>
      <c r="HT104" s="21"/>
      <c r="HU104" s="21"/>
      <c r="HV104" s="21"/>
      <c r="HW104" s="21"/>
      <c r="HX104" s="21"/>
      <c r="HY104" s="21"/>
      <c r="HZ104" s="21"/>
      <c r="IA104" s="21"/>
      <c r="IB104" s="21"/>
      <c r="IC104" s="21"/>
      <c r="ID104" s="21"/>
      <c r="IE104" s="21"/>
      <c r="IF104" s="21"/>
      <c r="IG104" s="21"/>
      <c r="IH104" s="21"/>
      <c r="II104" s="21"/>
      <c r="IJ104" s="21"/>
      <c r="IK104" s="21"/>
      <c r="IL104" s="21"/>
      <c r="IM104" s="21"/>
      <c r="IN104" s="21"/>
      <c r="IO104" s="21"/>
      <c r="IP104" s="21"/>
      <c r="IQ104" s="21"/>
      <c r="IR104" s="21"/>
      <c r="IS104" s="21"/>
    </row>
    <row r="105" spans="1:253" s="22" customFormat="1" ht="19.5" customHeight="1" x14ac:dyDescent="0.25">
      <c r="A105" s="178">
        <v>101</v>
      </c>
      <c r="B105" s="49" t="s">
        <v>83</v>
      </c>
      <c r="C105" s="179" t="s">
        <v>273</v>
      </c>
      <c r="D105" s="121"/>
      <c r="E105" s="122">
        <v>3</v>
      </c>
      <c r="F105" s="122">
        <v>3</v>
      </c>
      <c r="G105" s="122">
        <v>3</v>
      </c>
      <c r="H105" s="122"/>
      <c r="I105" s="156"/>
      <c r="J105" s="109"/>
      <c r="K105" s="180"/>
      <c r="L105" s="125">
        <v>3</v>
      </c>
      <c r="M105" s="125">
        <v>3</v>
      </c>
      <c r="N105" s="125">
        <v>3</v>
      </c>
      <c r="O105" s="125"/>
      <c r="P105" s="181"/>
      <c r="Q105" s="109"/>
      <c r="R105" s="182"/>
      <c r="S105" s="122">
        <v>3</v>
      </c>
      <c r="T105" s="122">
        <v>3</v>
      </c>
      <c r="U105" s="122">
        <v>3</v>
      </c>
      <c r="V105" s="122"/>
      <c r="W105" s="156"/>
      <c r="X105" s="109"/>
      <c r="Y105" s="182"/>
      <c r="Z105" s="122">
        <v>3</v>
      </c>
      <c r="AA105" s="122">
        <v>3</v>
      </c>
      <c r="AB105" s="122">
        <v>3</v>
      </c>
      <c r="AC105" s="122"/>
      <c r="AD105" s="170"/>
      <c r="AE105" s="39"/>
      <c r="AF105" s="80"/>
      <c r="AG105" s="81"/>
      <c r="AH105" s="122"/>
      <c r="AI105" s="122">
        <v>3</v>
      </c>
      <c r="AJ105" s="122">
        <v>3</v>
      </c>
      <c r="AK105" s="122">
        <v>3</v>
      </c>
      <c r="AL105" s="122"/>
      <c r="AM105" s="170"/>
      <c r="AN105" s="39"/>
      <c r="AO105" s="182"/>
      <c r="AP105" s="122">
        <v>3</v>
      </c>
      <c r="AQ105" s="122">
        <v>3</v>
      </c>
      <c r="AR105" s="122">
        <v>3</v>
      </c>
      <c r="AS105" s="122"/>
      <c r="AT105" s="170"/>
      <c r="AU105" s="110"/>
      <c r="AV105" s="183"/>
      <c r="AW105" s="184"/>
      <c r="AX105" s="154"/>
      <c r="AY105" s="185"/>
      <c r="AZ105" s="170"/>
      <c r="BA105" s="85"/>
      <c r="BB105" s="85"/>
      <c r="BC105" s="85"/>
      <c r="BD105" s="85"/>
      <c r="BE105" s="85"/>
      <c r="BF105" s="186"/>
      <c r="BG105" s="170"/>
      <c r="BH105" s="180">
        <v>12</v>
      </c>
      <c r="BI105" s="187">
        <v>12</v>
      </c>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c r="HE105" s="21"/>
      <c r="HF105" s="21"/>
      <c r="HG105" s="21"/>
      <c r="HH105" s="21"/>
      <c r="HI105" s="21"/>
      <c r="HJ105" s="21"/>
      <c r="HK105" s="21"/>
      <c r="HL105" s="21"/>
      <c r="HM105" s="21"/>
      <c r="HN105" s="21"/>
      <c r="HO105" s="21"/>
      <c r="HP105" s="21"/>
      <c r="HQ105" s="21"/>
      <c r="HR105" s="21"/>
      <c r="HS105" s="21"/>
      <c r="HT105" s="21"/>
      <c r="HU105" s="21"/>
      <c r="HV105" s="21"/>
      <c r="HW105" s="21"/>
      <c r="HX105" s="21"/>
      <c r="HY105" s="21"/>
      <c r="HZ105" s="21"/>
      <c r="IA105" s="21"/>
      <c r="IB105" s="21"/>
      <c r="IC105" s="21"/>
      <c r="ID105" s="21"/>
      <c r="IE105" s="21"/>
      <c r="IF105" s="21"/>
      <c r="IG105" s="21"/>
      <c r="IH105" s="21"/>
      <c r="II105" s="21"/>
      <c r="IJ105" s="21"/>
      <c r="IK105" s="21"/>
      <c r="IL105" s="21"/>
      <c r="IM105" s="21"/>
      <c r="IN105" s="21"/>
      <c r="IO105" s="21"/>
      <c r="IP105" s="21"/>
      <c r="IQ105" s="21"/>
      <c r="IR105" s="21"/>
      <c r="IS105" s="21"/>
    </row>
    <row r="106" spans="1:253" ht="24" customHeight="1" x14ac:dyDescent="0.25">
      <c r="A106" s="188"/>
      <c r="B106" s="189"/>
      <c r="C106" s="190" t="s">
        <v>85</v>
      </c>
      <c r="D106" s="191">
        <f t="shared" ref="D106:I106" si="0">SUM(D3:D105)</f>
        <v>16</v>
      </c>
      <c r="E106" s="192">
        <f t="shared" si="0"/>
        <v>21</v>
      </c>
      <c r="F106" s="192">
        <f t="shared" si="0"/>
        <v>21</v>
      </c>
      <c r="G106" s="192">
        <f t="shared" si="0"/>
        <v>13</v>
      </c>
      <c r="H106" s="192">
        <f t="shared" si="0"/>
        <v>4</v>
      </c>
      <c r="I106" s="193">
        <f t="shared" si="0"/>
        <v>3</v>
      </c>
      <c r="J106" s="194" t="s">
        <v>39</v>
      </c>
      <c r="K106" s="195">
        <f t="shared" ref="K106:P106" si="1">SUM(K3:K105)</f>
        <v>20</v>
      </c>
      <c r="L106" s="192">
        <f t="shared" si="1"/>
        <v>47</v>
      </c>
      <c r="M106" s="192">
        <f t="shared" si="1"/>
        <v>27</v>
      </c>
      <c r="N106" s="192">
        <f t="shared" si="1"/>
        <v>22</v>
      </c>
      <c r="O106" s="192">
        <f t="shared" si="1"/>
        <v>6</v>
      </c>
      <c r="P106" s="193">
        <f t="shared" si="1"/>
        <v>1</v>
      </c>
      <c r="Q106" s="196"/>
      <c r="R106" s="195">
        <f t="shared" ref="R106:W106" si="2">SUM(R3:R105)</f>
        <v>25</v>
      </c>
      <c r="S106" s="192">
        <f t="shared" si="2"/>
        <v>26</v>
      </c>
      <c r="T106" s="192">
        <f t="shared" si="2"/>
        <v>26</v>
      </c>
      <c r="U106" s="197">
        <f t="shared" si="2"/>
        <v>16</v>
      </c>
      <c r="V106" s="198">
        <f t="shared" si="2"/>
        <v>4</v>
      </c>
      <c r="W106" s="193">
        <f t="shared" si="2"/>
        <v>6</v>
      </c>
      <c r="X106" s="196"/>
      <c r="Y106" s="195">
        <f t="shared" ref="Y106:AD106" si="3">SUM(Y3:Y105)</f>
        <v>9</v>
      </c>
      <c r="Z106" s="192">
        <f t="shared" si="3"/>
        <v>12</v>
      </c>
      <c r="AA106" s="192">
        <f t="shared" si="3"/>
        <v>17</v>
      </c>
      <c r="AB106" s="192">
        <f t="shared" si="3"/>
        <v>8</v>
      </c>
      <c r="AC106" s="192">
        <f t="shared" si="3"/>
        <v>2</v>
      </c>
      <c r="AD106" s="199">
        <f t="shared" si="3"/>
        <v>1</v>
      </c>
      <c r="AE106" s="200"/>
      <c r="AF106" s="201"/>
      <c r="AG106" s="202"/>
      <c r="AH106" s="192">
        <f t="shared" ref="AH106:AM106" si="4">SUM(AH3:AH105)</f>
        <v>10</v>
      </c>
      <c r="AI106" s="192">
        <f t="shared" si="4"/>
        <v>10</v>
      </c>
      <c r="AJ106" s="192">
        <f t="shared" si="4"/>
        <v>15</v>
      </c>
      <c r="AK106" s="192">
        <f t="shared" si="4"/>
        <v>19</v>
      </c>
      <c r="AL106" s="192">
        <f t="shared" si="4"/>
        <v>1</v>
      </c>
      <c r="AM106" s="199">
        <f t="shared" si="4"/>
        <v>1</v>
      </c>
      <c r="AN106" s="200"/>
      <c r="AO106" s="195">
        <f t="shared" ref="AO106:AT106" si="5">SUM(AO3:AO105)</f>
        <v>13</v>
      </c>
      <c r="AP106" s="192">
        <f t="shared" si="5"/>
        <v>26</v>
      </c>
      <c r="AQ106" s="192">
        <f t="shared" si="5"/>
        <v>30</v>
      </c>
      <c r="AR106" s="192">
        <f t="shared" si="5"/>
        <v>22</v>
      </c>
      <c r="AS106" s="192">
        <f t="shared" si="5"/>
        <v>3</v>
      </c>
      <c r="AT106" s="199">
        <f t="shared" si="5"/>
        <v>2</v>
      </c>
      <c r="AU106" s="200"/>
      <c r="AV106" s="203">
        <f>SUM(AV3:AV105)</f>
        <v>0</v>
      </c>
      <c r="AW106" s="204">
        <f>SUM(AW3:AW105)</f>
        <v>5</v>
      </c>
      <c r="AX106" s="205"/>
      <c r="AY106" s="206" t="s">
        <v>9</v>
      </c>
      <c r="AZ106" s="204">
        <f>SUM(AZ3:AZ105)</f>
        <v>131</v>
      </c>
      <c r="BA106" s="207"/>
      <c r="BB106" s="208"/>
      <c r="BC106" s="208"/>
      <c r="BD106" s="208"/>
      <c r="BE106" s="208"/>
      <c r="BF106" s="198">
        <f>SUM(BF3:BF105)</f>
        <v>98</v>
      </c>
      <c r="BG106" s="209" t="s">
        <v>43</v>
      </c>
      <c r="BH106" s="210">
        <f>SUM(BH3:BH105)</f>
        <v>110</v>
      </c>
      <c r="BI106" s="193">
        <f>SUM(BI3:BI105)</f>
        <v>110</v>
      </c>
    </row>
    <row r="107" spans="1:253" ht="22.5" customHeight="1" x14ac:dyDescent="0.25">
      <c r="A107" s="188"/>
      <c r="B107" s="211"/>
      <c r="C107" s="212"/>
      <c r="D107" s="213" t="s">
        <v>6</v>
      </c>
      <c r="E107" s="213" t="s">
        <v>3</v>
      </c>
      <c r="F107" s="213" t="s">
        <v>1</v>
      </c>
      <c r="G107" s="213" t="s">
        <v>5</v>
      </c>
      <c r="H107" s="213" t="s">
        <v>2</v>
      </c>
      <c r="I107" s="214" t="s">
        <v>4</v>
      </c>
      <c r="J107" s="215" t="s">
        <v>39</v>
      </c>
      <c r="K107" s="216" t="s">
        <v>6</v>
      </c>
      <c r="L107" s="213" t="s">
        <v>3</v>
      </c>
      <c r="M107" s="213" t="s">
        <v>1</v>
      </c>
      <c r="N107" s="213" t="s">
        <v>5</v>
      </c>
      <c r="O107" s="213" t="s">
        <v>2</v>
      </c>
      <c r="P107" s="214" t="s">
        <v>4</v>
      </c>
      <c r="Q107" s="217"/>
      <c r="R107" s="216" t="s">
        <v>6</v>
      </c>
      <c r="S107" s="213" t="s">
        <v>3</v>
      </c>
      <c r="T107" s="213" t="s">
        <v>1</v>
      </c>
      <c r="U107" s="213" t="s">
        <v>5</v>
      </c>
      <c r="V107" s="213" t="s">
        <v>2</v>
      </c>
      <c r="W107" s="214" t="s">
        <v>4</v>
      </c>
      <c r="X107" s="217"/>
      <c r="Y107" s="216" t="s">
        <v>6</v>
      </c>
      <c r="Z107" s="213" t="s">
        <v>3</v>
      </c>
      <c r="AA107" s="213" t="s">
        <v>1</v>
      </c>
      <c r="AB107" s="213" t="s">
        <v>5</v>
      </c>
      <c r="AC107" s="213" t="s">
        <v>2</v>
      </c>
      <c r="AD107" s="214" t="s">
        <v>4</v>
      </c>
      <c r="AE107" s="217"/>
      <c r="AF107" s="218" t="s">
        <v>3</v>
      </c>
      <c r="AG107" s="219" t="s">
        <v>5</v>
      </c>
      <c r="AH107" s="213" t="s">
        <v>6</v>
      </c>
      <c r="AI107" s="213" t="s">
        <v>3</v>
      </c>
      <c r="AJ107" s="213" t="s">
        <v>1</v>
      </c>
      <c r="AK107" s="213" t="s">
        <v>5</v>
      </c>
      <c r="AL107" s="213" t="s">
        <v>2</v>
      </c>
      <c r="AM107" s="214" t="s">
        <v>4</v>
      </c>
      <c r="AN107" s="217"/>
      <c r="AO107" s="216" t="s">
        <v>6</v>
      </c>
      <c r="AP107" s="213" t="s">
        <v>3</v>
      </c>
      <c r="AQ107" s="213" t="s">
        <v>1</v>
      </c>
      <c r="AR107" s="213" t="s">
        <v>5</v>
      </c>
      <c r="AS107" s="213" t="s">
        <v>2</v>
      </c>
      <c r="AT107" s="214" t="s">
        <v>4</v>
      </c>
      <c r="AU107" s="217"/>
      <c r="AV107" s="216" t="s">
        <v>53</v>
      </c>
      <c r="AW107" s="209" t="s">
        <v>54</v>
      </c>
      <c r="AX107" s="220"/>
      <c r="AY107" s="507" t="s">
        <v>88</v>
      </c>
      <c r="AZ107" s="508"/>
      <c r="BA107" s="221"/>
      <c r="BB107" s="222"/>
      <c r="BC107" s="222"/>
      <c r="BD107" s="222"/>
      <c r="BE107" s="222"/>
      <c r="BF107" s="223"/>
      <c r="BG107" s="224"/>
      <c r="BH107" s="476"/>
      <c r="BI107" s="477"/>
    </row>
    <row r="108" spans="1:253" ht="18" customHeight="1" x14ac:dyDescent="0.25">
      <c r="A108" s="188"/>
      <c r="B108" s="211"/>
      <c r="C108" s="212"/>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6"/>
      <c r="AY108" s="188"/>
      <c r="AZ108" s="188"/>
      <c r="BA108" s="227"/>
      <c r="BB108" s="228"/>
      <c r="BC108" s="228"/>
      <c r="BD108" s="228"/>
      <c r="BE108" s="228"/>
      <c r="BF108" s="225"/>
      <c r="BG108" s="225"/>
      <c r="BH108" s="229"/>
      <c r="BI108" s="229"/>
    </row>
    <row r="109" spans="1:253" ht="17.25" customHeight="1" x14ac:dyDescent="0.25">
      <c r="A109" s="188"/>
      <c r="B109" s="211"/>
      <c r="C109" s="212"/>
      <c r="D109" s="463" t="s">
        <v>86</v>
      </c>
      <c r="E109" s="464"/>
      <c r="F109" s="464"/>
      <c r="G109" s="464"/>
      <c r="H109" s="465"/>
      <c r="I109" s="225"/>
      <c r="J109" s="225"/>
      <c r="K109" s="463" t="s">
        <v>89</v>
      </c>
      <c r="L109" s="464"/>
      <c r="M109" s="464"/>
      <c r="N109" s="464"/>
      <c r="O109" s="465"/>
      <c r="P109" s="225"/>
      <c r="Q109" s="225"/>
      <c r="R109" s="463" t="s">
        <v>89</v>
      </c>
      <c r="S109" s="464"/>
      <c r="T109" s="464"/>
      <c r="U109" s="464"/>
      <c r="V109" s="465"/>
      <c r="W109" s="225"/>
      <c r="X109" s="225"/>
      <c r="Y109" s="463" t="s">
        <v>172</v>
      </c>
      <c r="Z109" s="464"/>
      <c r="AA109" s="464"/>
      <c r="AB109" s="465"/>
      <c r="AC109" s="225"/>
      <c r="AD109" s="225"/>
      <c r="AE109" s="225"/>
      <c r="AF109" s="225"/>
      <c r="AG109" s="225"/>
      <c r="AH109" s="225"/>
      <c r="AI109" s="225"/>
      <c r="AJ109" s="225"/>
      <c r="AK109" s="225"/>
      <c r="AL109" s="225"/>
      <c r="AM109" s="475"/>
      <c r="AN109" s="475"/>
      <c r="AO109" s="475"/>
      <c r="AP109" s="475"/>
      <c r="AQ109" s="475"/>
      <c r="AR109" s="225"/>
      <c r="AS109" s="225"/>
      <c r="AT109" s="225"/>
      <c r="AU109" s="225"/>
      <c r="AV109" s="225"/>
      <c r="AW109" s="225"/>
      <c r="AX109" s="226"/>
      <c r="AY109" s="188"/>
      <c r="AZ109" s="188"/>
      <c r="BA109" s="227"/>
      <c r="BB109" s="228"/>
      <c r="BC109" s="228"/>
      <c r="BD109" s="228"/>
      <c r="BE109" s="228"/>
      <c r="BF109" s="225"/>
      <c r="BG109" s="225"/>
      <c r="BH109" s="229"/>
      <c r="BI109" s="229"/>
    </row>
    <row r="110" spans="1:253" ht="18.75" customHeight="1" x14ac:dyDescent="0.25">
      <c r="A110" s="188"/>
      <c r="B110" s="211"/>
      <c r="C110" s="212"/>
      <c r="D110" s="466"/>
      <c r="E110" s="467"/>
      <c r="F110" s="467"/>
      <c r="G110" s="467"/>
      <c r="H110" s="468"/>
      <c r="I110" s="225"/>
      <c r="J110" s="225"/>
      <c r="K110" s="466"/>
      <c r="L110" s="467"/>
      <c r="M110" s="467"/>
      <c r="N110" s="467"/>
      <c r="O110" s="468"/>
      <c r="P110" s="225"/>
      <c r="Q110" s="225"/>
      <c r="R110" s="466"/>
      <c r="S110" s="467"/>
      <c r="T110" s="467"/>
      <c r="U110" s="467"/>
      <c r="V110" s="468"/>
      <c r="W110" s="225"/>
      <c r="X110" s="225"/>
      <c r="Y110" s="466"/>
      <c r="Z110" s="467"/>
      <c r="AA110" s="467"/>
      <c r="AB110" s="468"/>
      <c r="AC110" s="225"/>
      <c r="AD110" s="225"/>
      <c r="AE110" s="225"/>
      <c r="AF110" s="225"/>
      <c r="AG110" s="225"/>
      <c r="AH110" s="225"/>
      <c r="AI110" s="225"/>
      <c r="AJ110" s="225"/>
      <c r="AK110" s="225"/>
      <c r="AL110" s="225"/>
      <c r="AR110" s="225"/>
      <c r="AS110" s="225"/>
      <c r="AT110" s="225"/>
      <c r="AU110" s="225"/>
      <c r="AV110" s="225"/>
      <c r="AW110" s="225"/>
      <c r="AX110" s="226"/>
      <c r="AY110" s="188"/>
      <c r="AZ110" s="188"/>
      <c r="BA110" s="227"/>
      <c r="BB110" s="228"/>
      <c r="BC110" s="228"/>
      <c r="BD110" s="228"/>
      <c r="BE110" s="228"/>
      <c r="BF110" s="225"/>
      <c r="BG110" s="225"/>
      <c r="BH110" s="229"/>
      <c r="BI110" s="229"/>
    </row>
    <row r="111" spans="1:253" ht="16.5" customHeight="1" x14ac:dyDescent="0.25">
      <c r="A111" s="188"/>
      <c r="D111" s="460" t="s">
        <v>104</v>
      </c>
      <c r="E111" s="461"/>
      <c r="F111" s="461"/>
      <c r="G111" s="462"/>
      <c r="H111" s="232">
        <f>SUMIF(AY3:AY105,"30X32",AZ3:AZ105)</f>
        <v>1</v>
      </c>
      <c r="I111" s="233"/>
      <c r="J111" s="233"/>
      <c r="K111" s="469" t="s">
        <v>113</v>
      </c>
      <c r="L111" s="470"/>
      <c r="M111" s="470"/>
      <c r="N111" s="471"/>
      <c r="O111" s="232">
        <f>SUMIF(AY3:AY105,"40X34",AZ3:AZ105)</f>
        <v>5</v>
      </c>
      <c r="P111" s="225"/>
      <c r="Q111" s="225"/>
      <c r="R111" s="234" t="s">
        <v>124</v>
      </c>
      <c r="S111" s="235"/>
      <c r="T111" s="236"/>
      <c r="U111" s="236"/>
      <c r="V111" s="237">
        <f>SUMIF(AY3:AY105,"50X30",AZ3:AZ105)</f>
        <v>0</v>
      </c>
      <c r="W111" s="225"/>
      <c r="X111" s="225"/>
      <c r="Y111" s="460" t="s">
        <v>173</v>
      </c>
      <c r="Z111" s="461"/>
      <c r="AA111" s="238"/>
      <c r="AB111" s="232">
        <v>5</v>
      </c>
      <c r="AC111" s="225"/>
      <c r="AD111" s="225"/>
      <c r="AE111" s="225"/>
      <c r="AF111" s="225"/>
      <c r="AG111" s="225"/>
      <c r="AH111" s="225"/>
      <c r="AI111" s="225"/>
      <c r="AJ111" s="225"/>
      <c r="AK111" s="225"/>
      <c r="AL111" s="225"/>
      <c r="AR111" s="225"/>
      <c r="AS111" s="225"/>
      <c r="AT111" s="225"/>
      <c r="AU111" s="225"/>
      <c r="AV111" s="225"/>
      <c r="AW111" s="225"/>
      <c r="AX111" s="226"/>
      <c r="AY111" s="188"/>
      <c r="AZ111" s="188"/>
      <c r="BA111" s="227"/>
      <c r="BB111" s="228"/>
      <c r="BC111" s="228"/>
      <c r="BD111" s="228"/>
      <c r="BE111" s="228"/>
      <c r="BF111" s="225"/>
      <c r="BG111" s="225"/>
      <c r="BH111" s="229"/>
      <c r="BI111" s="229"/>
    </row>
    <row r="112" spans="1:253" ht="18" customHeight="1" x14ac:dyDescent="0.25">
      <c r="A112" s="188"/>
      <c r="D112" s="460" t="s">
        <v>105</v>
      </c>
      <c r="E112" s="461"/>
      <c r="F112" s="461"/>
      <c r="G112" s="462"/>
      <c r="H112" s="232">
        <f>SUMIF(AY3:AY105,"32X30",AZ3:AZ105)</f>
        <v>9</v>
      </c>
      <c r="I112" s="233"/>
      <c r="J112" s="233"/>
      <c r="K112" s="239" t="s">
        <v>170</v>
      </c>
      <c r="L112" s="240"/>
      <c r="M112" s="240"/>
      <c r="N112" s="241"/>
      <c r="O112" s="232">
        <f>SUMIF(AY3:AY105,"40X38",AZ3:AZ105)</f>
        <v>3</v>
      </c>
      <c r="P112" s="225"/>
      <c r="Q112" s="225"/>
      <c r="R112" s="242" t="s">
        <v>126</v>
      </c>
      <c r="S112" s="243"/>
      <c r="T112" s="236"/>
      <c r="U112" s="244"/>
      <c r="V112" s="232">
        <f>SUMIF(AY3:AY105,"50X34",AZ3:AZ105)</f>
        <v>0</v>
      </c>
      <c r="W112" s="225"/>
      <c r="X112" s="225"/>
      <c r="Y112" s="245"/>
      <c r="Z112" s="238"/>
      <c r="AA112" s="238"/>
      <c r="AB112" s="246"/>
      <c r="AC112" s="225"/>
      <c r="AD112" s="225"/>
      <c r="AE112" s="225"/>
      <c r="AF112" s="225"/>
      <c r="AG112" s="225"/>
      <c r="AH112" s="225"/>
      <c r="AI112" s="225"/>
      <c r="AJ112" s="225"/>
      <c r="AK112" s="225"/>
      <c r="AL112" s="225"/>
      <c r="AR112" s="225"/>
      <c r="AS112" s="225"/>
      <c r="AT112" s="225"/>
      <c r="AU112" s="225"/>
      <c r="AV112" s="225"/>
      <c r="AW112" s="225"/>
      <c r="AX112" s="226"/>
      <c r="AY112" s="188"/>
      <c r="AZ112" s="188"/>
      <c r="BA112" s="227"/>
      <c r="BB112" s="228"/>
      <c r="BC112" s="228"/>
      <c r="BD112" s="228"/>
      <c r="BE112" s="228"/>
      <c r="BF112" s="225"/>
      <c r="BG112" s="225"/>
      <c r="BH112" s="229"/>
      <c r="BI112" s="229"/>
    </row>
    <row r="113" spans="1:61" ht="18.75" customHeight="1" x14ac:dyDescent="0.25">
      <c r="A113" s="188"/>
      <c r="D113" s="460" t="s">
        <v>106</v>
      </c>
      <c r="E113" s="461"/>
      <c r="F113" s="461"/>
      <c r="G113" s="462"/>
      <c r="H113" s="232">
        <f>SUMIF(AY3:AY105,"32X32",AZ3:AZ105)</f>
        <v>15</v>
      </c>
      <c r="I113" s="233"/>
      <c r="J113" s="233"/>
      <c r="K113" s="469" t="s">
        <v>114</v>
      </c>
      <c r="L113" s="470"/>
      <c r="M113" s="470"/>
      <c r="N113" s="471"/>
      <c r="O113" s="232">
        <f>SUMIF(AY3:AY105,"42X30",AZ3:AZ105)</f>
        <v>7</v>
      </c>
      <c r="P113" s="225"/>
      <c r="Q113" s="225"/>
      <c r="R113" s="242" t="s">
        <v>125</v>
      </c>
      <c r="S113" s="243"/>
      <c r="T113" s="236"/>
      <c r="U113" s="244"/>
      <c r="V113" s="232">
        <f>SUMIF(AY3:AY105,"50X32",AZ3:AZ105)</f>
        <v>0</v>
      </c>
      <c r="W113" s="225"/>
      <c r="X113" s="225"/>
      <c r="Y113" s="247" t="s">
        <v>40</v>
      </c>
      <c r="Z113" s="238"/>
      <c r="AA113" s="238"/>
      <c r="AB113" s="232">
        <v>5</v>
      </c>
      <c r="AC113" s="225"/>
      <c r="AD113" s="225"/>
      <c r="AE113" s="225"/>
      <c r="AF113" s="225"/>
      <c r="AG113" s="225"/>
      <c r="AH113" s="225"/>
      <c r="AI113" s="225"/>
      <c r="AJ113" s="225"/>
      <c r="AK113" s="225"/>
      <c r="AL113" s="225"/>
      <c r="AR113" s="225"/>
      <c r="AS113" s="225"/>
      <c r="AT113" s="225"/>
      <c r="AU113" s="225"/>
      <c r="AV113" s="225"/>
      <c r="AW113" s="225"/>
      <c r="AX113" s="226"/>
      <c r="AY113" s="188"/>
      <c r="AZ113" s="188"/>
      <c r="BA113" s="227"/>
      <c r="BB113" s="228"/>
      <c r="BC113" s="228"/>
      <c r="BD113" s="228"/>
      <c r="BE113" s="228"/>
      <c r="BF113" s="225"/>
      <c r="BG113" s="225"/>
      <c r="BH113" s="229"/>
      <c r="BI113" s="229"/>
    </row>
    <row r="114" spans="1:61" ht="18" customHeight="1" x14ac:dyDescent="0.25">
      <c r="A114" s="188"/>
      <c r="D114" s="460" t="s">
        <v>107</v>
      </c>
      <c r="E114" s="461"/>
      <c r="F114" s="461"/>
      <c r="G114" s="462"/>
      <c r="H114" s="232">
        <f>SUMIF(AY3:AY105,"32X34",AZ3:AZ105)</f>
        <v>2</v>
      </c>
      <c r="I114" s="233"/>
      <c r="J114" s="233"/>
      <c r="K114" s="469" t="s">
        <v>115</v>
      </c>
      <c r="L114" s="470"/>
      <c r="M114" s="470"/>
      <c r="N114" s="471"/>
      <c r="O114" s="232">
        <f>SUMIF(AY3:AY105,"42X32",AZ3:AZ105)</f>
        <v>1</v>
      </c>
      <c r="P114" s="225"/>
      <c r="Q114" s="225"/>
      <c r="R114" s="460" t="s">
        <v>152</v>
      </c>
      <c r="S114" s="461"/>
      <c r="T114" s="248"/>
      <c r="U114" s="249"/>
      <c r="V114" s="232">
        <f>SUMIF(AY3:AY105,"52X30",AZ3:AZ105)</f>
        <v>0</v>
      </c>
      <c r="W114" s="225"/>
      <c r="X114" s="225"/>
      <c r="Y114" s="225"/>
      <c r="Z114" s="225"/>
      <c r="AA114" s="225"/>
      <c r="AB114" s="225"/>
      <c r="AC114" s="225"/>
      <c r="AD114" s="225"/>
      <c r="AE114" s="225"/>
      <c r="AF114" s="225"/>
      <c r="AG114" s="225"/>
      <c r="AH114" s="225"/>
      <c r="AI114" s="225"/>
      <c r="AJ114" s="225"/>
      <c r="AK114" s="225"/>
      <c r="AL114" s="225"/>
      <c r="AR114" s="225"/>
      <c r="AS114" s="225"/>
      <c r="AT114" s="225"/>
      <c r="AU114" s="225"/>
      <c r="AV114" s="225"/>
      <c r="AW114" s="225"/>
      <c r="AX114" s="226"/>
      <c r="AY114" s="188"/>
      <c r="AZ114" s="188"/>
      <c r="BA114" s="227"/>
      <c r="BB114" s="228"/>
      <c r="BC114" s="228"/>
      <c r="BD114" s="228"/>
      <c r="BE114" s="228"/>
      <c r="BF114" s="225"/>
      <c r="BG114" s="225"/>
      <c r="BH114" s="229"/>
      <c r="BI114" s="229"/>
    </row>
    <row r="115" spans="1:61" ht="16.5" customHeight="1" x14ac:dyDescent="0.25">
      <c r="A115" s="188"/>
      <c r="D115" s="460" t="s">
        <v>16</v>
      </c>
      <c r="E115" s="461"/>
      <c r="F115" s="461"/>
      <c r="G115" s="462"/>
      <c r="H115" s="232">
        <f>SUMIF(AY3:AY105,"34X30",AZ3:AZ105)</f>
        <v>7</v>
      </c>
      <c r="I115" s="233"/>
      <c r="J115" s="233"/>
      <c r="K115" s="469" t="s">
        <v>116</v>
      </c>
      <c r="L115" s="470"/>
      <c r="M115" s="470"/>
      <c r="N115" s="471"/>
      <c r="O115" s="232">
        <f>SUMIF(AY3:AY105,"42X34",AZ3:AZ105)</f>
        <v>0</v>
      </c>
      <c r="P115" s="225"/>
      <c r="Q115" s="225"/>
      <c r="R115" s="460" t="s">
        <v>153</v>
      </c>
      <c r="S115" s="461"/>
      <c r="T115" s="248"/>
      <c r="U115" s="249"/>
      <c r="V115" s="232">
        <f>SUMIF(AY3:AY105,"52X32",AZ3:AZ105)</f>
        <v>0</v>
      </c>
      <c r="W115" s="225"/>
      <c r="X115" s="225"/>
      <c r="Y115" s="225"/>
      <c r="Z115" s="225"/>
      <c r="AA115" s="225"/>
      <c r="AB115" s="225"/>
      <c r="AC115" s="225"/>
      <c r="AD115" s="225"/>
      <c r="AE115" s="225"/>
      <c r="AF115" s="225"/>
      <c r="AG115" s="225"/>
      <c r="AH115" s="225"/>
      <c r="AI115" s="225"/>
      <c r="AJ115" s="225"/>
      <c r="AK115" s="225"/>
      <c r="AL115" s="225"/>
      <c r="AR115" s="225"/>
      <c r="AS115" s="225"/>
      <c r="AT115" s="225"/>
      <c r="AU115" s="225"/>
      <c r="AV115" s="225"/>
      <c r="AW115" s="225"/>
      <c r="AX115" s="226"/>
      <c r="AY115" s="188"/>
      <c r="AZ115" s="188"/>
      <c r="BA115" s="227"/>
      <c r="BB115" s="228"/>
      <c r="BC115" s="228"/>
      <c r="BD115" s="228"/>
      <c r="BE115" s="228"/>
      <c r="BF115" s="225"/>
      <c r="BG115" s="225"/>
      <c r="BH115" s="229"/>
      <c r="BI115" s="229"/>
    </row>
    <row r="116" spans="1:61" ht="18.75" customHeight="1" x14ac:dyDescent="0.25">
      <c r="A116" s="188"/>
      <c r="D116" s="460" t="s">
        <v>108</v>
      </c>
      <c r="E116" s="461"/>
      <c r="F116" s="461"/>
      <c r="G116" s="462"/>
      <c r="H116" s="232">
        <f>SUMIF(AY3:AY105,"34X32",AZ3:AZ105)</f>
        <v>7</v>
      </c>
      <c r="I116" s="233"/>
      <c r="J116" s="233"/>
      <c r="K116" s="239" t="s">
        <v>164</v>
      </c>
      <c r="L116" s="240"/>
      <c r="M116" s="240"/>
      <c r="N116" s="241"/>
      <c r="O116" s="232">
        <f>SUMIF(AY3:AY105,"42X36",AZ3:AZ105)</f>
        <v>3</v>
      </c>
      <c r="P116" s="225"/>
      <c r="Q116" s="225"/>
      <c r="R116" s="460" t="s">
        <v>154</v>
      </c>
      <c r="S116" s="461"/>
      <c r="T116" s="248"/>
      <c r="U116" s="249"/>
      <c r="V116" s="232">
        <f>SUMIF(AY3:AY105,"52X34",AZ3:AZ105)</f>
        <v>0</v>
      </c>
      <c r="W116" s="225"/>
      <c r="X116" s="225"/>
      <c r="Y116" s="481" t="s">
        <v>145</v>
      </c>
      <c r="Z116" s="482"/>
      <c r="AA116" s="482"/>
      <c r="AB116" s="482"/>
      <c r="AC116" s="483"/>
      <c r="AD116" s="225"/>
      <c r="AE116" s="225"/>
      <c r="AF116" s="225"/>
      <c r="AG116" s="225"/>
      <c r="AH116" s="225"/>
      <c r="AI116" s="225"/>
      <c r="AJ116" s="225"/>
      <c r="AK116" s="225"/>
      <c r="AL116" s="225"/>
      <c r="AR116" s="225"/>
      <c r="AS116" s="225"/>
      <c r="AT116" s="225"/>
      <c r="AU116" s="225"/>
      <c r="AV116" s="225"/>
      <c r="AW116" s="225"/>
      <c r="AX116" s="226"/>
      <c r="AY116" s="188"/>
      <c r="AZ116" s="188"/>
      <c r="BA116" s="227"/>
      <c r="BB116" s="228"/>
      <c r="BC116" s="228"/>
      <c r="BD116" s="228"/>
      <c r="BE116" s="228"/>
      <c r="BF116" s="225"/>
      <c r="BG116" s="225"/>
      <c r="BH116" s="229"/>
      <c r="BI116" s="229"/>
    </row>
    <row r="117" spans="1:61" ht="18.75" customHeight="1" x14ac:dyDescent="0.25">
      <c r="A117" s="188"/>
      <c r="D117" s="460" t="s">
        <v>109</v>
      </c>
      <c r="E117" s="461"/>
      <c r="F117" s="461"/>
      <c r="G117" s="462"/>
      <c r="H117" s="232">
        <f>SUMIF(AY3:AY105,"34X34",AZ3:AZ105)</f>
        <v>4</v>
      </c>
      <c r="I117" s="233"/>
      <c r="J117" s="233"/>
      <c r="K117" s="469" t="s">
        <v>78</v>
      </c>
      <c r="L117" s="470"/>
      <c r="M117" s="470"/>
      <c r="N117" s="471"/>
      <c r="O117" s="232">
        <f>SUMIF(AY3:AY105,"44X30",AZ3:AZ105)</f>
        <v>0</v>
      </c>
      <c r="P117" s="225"/>
      <c r="Q117" s="225"/>
      <c r="R117" s="460" t="s">
        <v>155</v>
      </c>
      <c r="S117" s="461"/>
      <c r="T117" s="248"/>
      <c r="U117" s="249"/>
      <c r="V117" s="232">
        <f>SUMIF(AY3:AY105,"54X30",AZ3:AZ105)</f>
        <v>0</v>
      </c>
      <c r="W117" s="225"/>
      <c r="X117" s="225"/>
      <c r="Y117" s="484"/>
      <c r="Z117" s="485"/>
      <c r="AA117" s="485"/>
      <c r="AB117" s="485"/>
      <c r="AC117" s="486"/>
      <c r="AD117" s="225"/>
      <c r="AE117" s="225"/>
      <c r="AF117" s="225"/>
      <c r="AG117" s="225"/>
      <c r="AH117" s="225"/>
      <c r="AI117" s="225"/>
      <c r="AJ117" s="225"/>
      <c r="AK117" s="225"/>
      <c r="AL117" s="225"/>
      <c r="AR117" s="225"/>
      <c r="AS117" s="225"/>
      <c r="AT117" s="225"/>
      <c r="AU117" s="225"/>
      <c r="AV117" s="225"/>
      <c r="AW117" s="225"/>
      <c r="AX117" s="226"/>
      <c r="AY117" s="188"/>
      <c r="AZ117" s="188"/>
      <c r="BA117" s="227"/>
      <c r="BB117" s="228"/>
      <c r="BC117" s="228"/>
      <c r="BD117" s="228"/>
      <c r="BE117" s="228"/>
      <c r="BF117" s="225"/>
      <c r="BG117" s="225"/>
      <c r="BH117" s="229"/>
      <c r="BI117" s="229"/>
    </row>
    <row r="118" spans="1:61" ht="18.75" customHeight="1" x14ac:dyDescent="0.25">
      <c r="A118" s="188"/>
      <c r="D118" s="250" t="s">
        <v>15</v>
      </c>
      <c r="E118" s="251"/>
      <c r="F118" s="251"/>
      <c r="G118" s="252"/>
      <c r="H118" s="232">
        <f>SUMIF(AY3:AY105,"36X30",AZ3:AZ105)</f>
        <v>7</v>
      </c>
      <c r="I118" s="233"/>
      <c r="J118" s="233"/>
      <c r="K118" s="469" t="s">
        <v>117</v>
      </c>
      <c r="L118" s="470"/>
      <c r="M118" s="470"/>
      <c r="N118" s="471"/>
      <c r="O118" s="232">
        <f>SUMIF(AY3:AY105,"44X32",AZ3:AZ105)</f>
        <v>0</v>
      </c>
      <c r="P118" s="225"/>
      <c r="Q118" s="225"/>
      <c r="R118" s="460" t="s">
        <v>156</v>
      </c>
      <c r="S118" s="461"/>
      <c r="T118" s="248"/>
      <c r="U118" s="249"/>
      <c r="V118" s="232">
        <f>SUMIF(AY3:AY105,"54X32",AZ3:AZ105)</f>
        <v>0</v>
      </c>
      <c r="W118" s="225"/>
      <c r="X118" s="225"/>
      <c r="Y118" s="469" t="s">
        <v>146</v>
      </c>
      <c r="Z118" s="470"/>
      <c r="AA118" s="470"/>
      <c r="AB118" s="253"/>
      <c r="AC118" s="254">
        <f>SUMIF(BG3:BG105,"M",BF3:BF105)</f>
        <v>19</v>
      </c>
      <c r="AD118" s="225"/>
      <c r="AE118" s="225"/>
      <c r="AF118" s="225"/>
      <c r="AG118" s="225"/>
      <c r="AH118" s="225"/>
      <c r="AI118" s="225"/>
      <c r="AJ118" s="225"/>
      <c r="AK118" s="225"/>
      <c r="AL118" s="225"/>
      <c r="AR118" s="225"/>
      <c r="AS118" s="225"/>
      <c r="AT118" s="225"/>
      <c r="AU118" s="225"/>
      <c r="AV118" s="225"/>
      <c r="AW118" s="225"/>
      <c r="AX118" s="226"/>
      <c r="AY118" s="188"/>
      <c r="AZ118" s="188"/>
      <c r="BA118" s="227"/>
      <c r="BB118" s="228"/>
      <c r="BC118" s="228"/>
      <c r="BD118" s="228"/>
      <c r="BE118" s="228"/>
      <c r="BF118" s="225"/>
      <c r="BG118" s="225"/>
      <c r="BH118" s="229"/>
      <c r="BI118" s="229"/>
    </row>
    <row r="119" spans="1:61" ht="18.75" customHeight="1" x14ac:dyDescent="0.25">
      <c r="A119" s="188"/>
      <c r="D119" s="460" t="s">
        <v>13</v>
      </c>
      <c r="E119" s="461"/>
      <c r="F119" s="461"/>
      <c r="G119" s="462"/>
      <c r="H119" s="232">
        <f>SUMIF(AY3:AY105,"36X32",AZ3:AZ105)</f>
        <v>12</v>
      </c>
      <c r="I119" s="233"/>
      <c r="J119" s="233"/>
      <c r="K119" s="469" t="s">
        <v>118</v>
      </c>
      <c r="L119" s="470"/>
      <c r="M119" s="470"/>
      <c r="N119" s="471"/>
      <c r="O119" s="232">
        <f>SUMIF(AY3:AY105,"44X34",AZ3:AZ105)</f>
        <v>0</v>
      </c>
      <c r="P119" s="225"/>
      <c r="Q119" s="225"/>
      <c r="R119" s="460" t="s">
        <v>157</v>
      </c>
      <c r="S119" s="461"/>
      <c r="T119" s="248"/>
      <c r="U119" s="249"/>
      <c r="V119" s="232">
        <f>SUMIF(AY3:AY105,"54X34",AZ3:AZ105)</f>
        <v>2</v>
      </c>
      <c r="W119" s="225"/>
      <c r="X119" s="225"/>
      <c r="Y119" s="469" t="s">
        <v>147</v>
      </c>
      <c r="Z119" s="470"/>
      <c r="AA119" s="470"/>
      <c r="AB119" s="253"/>
      <c r="AC119" s="254">
        <f>SUMIF(BG3:BG105,"L",BF3:BF105)</f>
        <v>22</v>
      </c>
      <c r="AD119" s="225"/>
      <c r="AE119" s="225"/>
      <c r="AF119" s="225"/>
      <c r="AG119" s="225"/>
      <c r="AH119" s="225"/>
      <c r="AI119" s="225"/>
      <c r="AJ119" s="225"/>
      <c r="AK119" s="225"/>
      <c r="AL119" s="225"/>
      <c r="AR119" s="225"/>
      <c r="AS119" s="225"/>
      <c r="AT119" s="225"/>
      <c r="AU119" s="225"/>
      <c r="AV119" s="225"/>
      <c r="AW119" s="225"/>
      <c r="AX119" s="226"/>
      <c r="AY119" s="188"/>
      <c r="AZ119" s="188"/>
      <c r="BA119" s="227"/>
      <c r="BB119" s="228"/>
      <c r="BC119" s="228"/>
      <c r="BD119" s="228"/>
      <c r="BE119" s="228"/>
      <c r="BF119" s="225"/>
      <c r="BG119" s="225"/>
      <c r="BH119" s="229"/>
      <c r="BI119" s="229"/>
    </row>
    <row r="120" spans="1:61" ht="17.25" customHeight="1" x14ac:dyDescent="0.25">
      <c r="A120" s="188"/>
      <c r="D120" s="250" t="s">
        <v>127</v>
      </c>
      <c r="E120" s="251"/>
      <c r="F120" s="251"/>
      <c r="G120" s="252"/>
      <c r="H120" s="232">
        <f>SUMIF(AY3:AY105,"36X34",AZ3:AZ105)</f>
        <v>2</v>
      </c>
      <c r="I120" s="233"/>
      <c r="J120" s="233"/>
      <c r="K120" s="469" t="s">
        <v>119</v>
      </c>
      <c r="L120" s="470"/>
      <c r="M120" s="470"/>
      <c r="N120" s="471"/>
      <c r="O120" s="232">
        <f>SUMIF(AY3:AY105,"46X30",AZ3:AZ105)</f>
        <v>3</v>
      </c>
      <c r="P120" s="225"/>
      <c r="Q120" s="225"/>
      <c r="R120" s="460" t="s">
        <v>158</v>
      </c>
      <c r="S120" s="461"/>
      <c r="T120" s="248"/>
      <c r="U120" s="249"/>
      <c r="V120" s="232">
        <f>SUMIF(AY3:AY105,"56X30",AZ3:AZ105)</f>
        <v>0</v>
      </c>
      <c r="W120" s="225"/>
      <c r="X120" s="225"/>
      <c r="Y120" s="469" t="s">
        <v>148</v>
      </c>
      <c r="Z120" s="470"/>
      <c r="AA120" s="470"/>
      <c r="AB120" s="253"/>
      <c r="AC120" s="254">
        <f>SUMIF(BG3:BG105,"XL",BF3:BF105)</f>
        <v>28</v>
      </c>
      <c r="AD120" s="225"/>
      <c r="AE120" s="225"/>
      <c r="AF120" s="225"/>
      <c r="AG120" s="225"/>
      <c r="AH120" s="225"/>
      <c r="AI120" s="225"/>
      <c r="AJ120" s="225"/>
      <c r="AK120" s="225"/>
      <c r="AL120" s="225"/>
      <c r="AM120" s="225"/>
      <c r="AN120" s="225"/>
      <c r="AO120" s="255"/>
      <c r="AP120" s="255"/>
      <c r="AQ120" s="255"/>
      <c r="AR120" s="225"/>
      <c r="AS120" s="225"/>
      <c r="AT120" s="225"/>
      <c r="AU120" s="225"/>
      <c r="AV120" s="225"/>
      <c r="AW120" s="225"/>
      <c r="AX120" s="226"/>
      <c r="AY120" s="188"/>
      <c r="AZ120" s="188"/>
      <c r="BA120" s="227"/>
      <c r="BB120" s="228"/>
      <c r="BC120" s="228"/>
      <c r="BD120" s="228"/>
      <c r="BE120" s="228"/>
      <c r="BF120" s="225"/>
      <c r="BG120" s="225"/>
      <c r="BH120" s="229"/>
      <c r="BI120" s="229"/>
    </row>
    <row r="121" spans="1:61" ht="17.25" customHeight="1" x14ac:dyDescent="0.25">
      <c r="A121" s="188"/>
      <c r="D121" s="250" t="s">
        <v>171</v>
      </c>
      <c r="E121" s="251"/>
      <c r="F121" s="251"/>
      <c r="G121" s="252"/>
      <c r="H121" s="232">
        <f>SUMIF(AY3:AY105,"36X36",AZ3:AZ105)</f>
        <v>3</v>
      </c>
      <c r="I121" s="233"/>
      <c r="J121" s="233"/>
      <c r="K121" s="469" t="s">
        <v>120</v>
      </c>
      <c r="L121" s="470"/>
      <c r="M121" s="470"/>
      <c r="N121" s="471"/>
      <c r="O121" s="232">
        <f>SUMIF(AY3:AY105,"46X32",AZ3:AZ105)</f>
        <v>2</v>
      </c>
      <c r="P121" s="225"/>
      <c r="Q121" s="225"/>
      <c r="R121" s="460" t="s">
        <v>159</v>
      </c>
      <c r="S121" s="461"/>
      <c r="T121" s="248"/>
      <c r="U121" s="249"/>
      <c r="V121" s="232">
        <f>SUMIF(AY3:AY105,"56X32",AZ3:AZ105)</f>
        <v>0</v>
      </c>
      <c r="W121" s="225"/>
      <c r="X121" s="225"/>
      <c r="Y121" s="469" t="s">
        <v>5</v>
      </c>
      <c r="Z121" s="470"/>
      <c r="AA121" s="470"/>
      <c r="AB121" s="253"/>
      <c r="AC121" s="254">
        <f>SUMIF(BG3:BG105,"2XL",BF3:BF105)</f>
        <v>18</v>
      </c>
      <c r="AD121" s="225"/>
      <c r="AE121" s="225"/>
      <c r="AF121" s="225"/>
      <c r="AG121" s="225"/>
      <c r="AH121" s="225"/>
      <c r="AI121" s="225"/>
      <c r="AJ121" s="225"/>
      <c r="AK121" s="225"/>
      <c r="AL121" s="225"/>
      <c r="AM121" s="225"/>
      <c r="AN121" s="225"/>
      <c r="AO121" s="255"/>
      <c r="AP121" s="255"/>
      <c r="AQ121" s="255"/>
      <c r="AR121" s="225"/>
      <c r="AS121" s="225"/>
      <c r="AT121" s="225"/>
      <c r="AU121" s="225"/>
      <c r="AV121" s="225"/>
      <c r="AW121" s="225"/>
      <c r="AX121" s="226"/>
      <c r="AY121" s="188"/>
      <c r="AZ121" s="188"/>
      <c r="BA121" s="227"/>
      <c r="BB121" s="228"/>
      <c r="BC121" s="228"/>
      <c r="BD121" s="228"/>
      <c r="BE121" s="228"/>
      <c r="BF121" s="225"/>
      <c r="BG121" s="225"/>
      <c r="BH121" s="229"/>
      <c r="BI121" s="229"/>
    </row>
    <row r="122" spans="1:61" ht="17.25" customHeight="1" x14ac:dyDescent="0.25">
      <c r="A122" s="188"/>
      <c r="D122" s="460" t="s">
        <v>110</v>
      </c>
      <c r="E122" s="461"/>
      <c r="F122" s="461"/>
      <c r="G122" s="462"/>
      <c r="H122" s="232">
        <f>SUMIF(AY3:AY105,"38X30",AZ3:AZ105)</f>
        <v>9</v>
      </c>
      <c r="I122" s="233"/>
      <c r="J122" s="233"/>
      <c r="K122" s="469" t="s">
        <v>121</v>
      </c>
      <c r="L122" s="470"/>
      <c r="M122" s="470"/>
      <c r="N122" s="471"/>
      <c r="O122" s="232">
        <f>SUMIF(AY3:AY105,"46X34",AZ3:AZ105)</f>
        <v>0</v>
      </c>
      <c r="P122" s="225"/>
      <c r="Q122" s="225"/>
      <c r="R122" s="460" t="s">
        <v>160</v>
      </c>
      <c r="S122" s="461"/>
      <c r="T122" s="248"/>
      <c r="U122" s="249"/>
      <c r="V122" s="232">
        <f>SUMIF(AY3:AY105,"56X34",AZ3:AZ105)</f>
        <v>0</v>
      </c>
      <c r="W122" s="225"/>
      <c r="X122" s="225"/>
      <c r="Y122" s="469" t="s">
        <v>2</v>
      </c>
      <c r="Z122" s="470"/>
      <c r="AA122" s="470"/>
      <c r="AB122" s="253"/>
      <c r="AC122" s="254">
        <f>SUMIF(BG3:BG105,"3XL",BF3:BF105)</f>
        <v>7</v>
      </c>
      <c r="AD122" s="225"/>
      <c r="AE122" s="225"/>
      <c r="AF122" s="225"/>
      <c r="AG122" s="225"/>
      <c r="AH122" s="225"/>
      <c r="AI122" s="225"/>
      <c r="AJ122" s="225"/>
      <c r="AK122" s="225"/>
      <c r="AL122" s="225"/>
      <c r="AM122" s="225"/>
      <c r="AN122" s="225"/>
      <c r="AO122" s="255"/>
      <c r="AP122" s="255"/>
      <c r="AQ122" s="255"/>
      <c r="AR122" s="225"/>
      <c r="AS122" s="225"/>
      <c r="AT122" s="225"/>
      <c r="AU122" s="225"/>
      <c r="AV122" s="225"/>
      <c r="AW122" s="225"/>
      <c r="AX122" s="226"/>
      <c r="AY122" s="188"/>
      <c r="AZ122" s="188"/>
      <c r="BA122" s="227"/>
      <c r="BB122" s="228"/>
      <c r="BC122" s="228"/>
      <c r="BD122" s="228"/>
      <c r="BE122" s="228"/>
      <c r="BF122" s="225"/>
      <c r="BG122" s="225"/>
      <c r="BH122" s="229"/>
      <c r="BI122" s="229"/>
    </row>
    <row r="123" spans="1:61" ht="18.75" customHeight="1" x14ac:dyDescent="0.25">
      <c r="A123" s="188"/>
      <c r="D123" s="460" t="s">
        <v>17</v>
      </c>
      <c r="E123" s="461"/>
      <c r="F123" s="461"/>
      <c r="G123" s="462"/>
      <c r="H123" s="232">
        <f>SUMIF(AY3:AY105,"38X32",AZ3:AZ105)</f>
        <v>8</v>
      </c>
      <c r="I123" s="233"/>
      <c r="J123" s="233"/>
      <c r="K123" s="469" t="s">
        <v>80</v>
      </c>
      <c r="L123" s="470"/>
      <c r="M123" s="470"/>
      <c r="N123" s="471"/>
      <c r="O123" s="232">
        <f>SUMIF(AY3:AY105,"48X30",AZ3:AZ105)</f>
        <v>0</v>
      </c>
      <c r="P123" s="225"/>
      <c r="Q123" s="225"/>
      <c r="R123" s="250"/>
      <c r="S123" s="251"/>
      <c r="T123" s="248"/>
      <c r="U123" s="249"/>
      <c r="V123" s="232"/>
      <c r="W123" s="225"/>
      <c r="X123" s="225"/>
      <c r="Y123" s="469" t="s">
        <v>4</v>
      </c>
      <c r="Z123" s="470"/>
      <c r="AA123" s="470"/>
      <c r="AB123" s="253"/>
      <c r="AC123" s="254">
        <f>SUMIF(BG3:BG105,"4XL",BF3:BF105)</f>
        <v>4</v>
      </c>
      <c r="AD123" s="225"/>
      <c r="AE123" s="225"/>
      <c r="AF123" s="225"/>
      <c r="AG123" s="225"/>
      <c r="AH123" s="225"/>
      <c r="AI123" s="225"/>
      <c r="AJ123" s="225"/>
      <c r="AK123" s="225"/>
      <c r="AL123" s="225"/>
      <c r="AM123" s="225"/>
      <c r="AN123" s="225"/>
      <c r="AO123" s="255"/>
      <c r="AP123" s="255"/>
      <c r="AQ123" s="255"/>
      <c r="AR123" s="225"/>
      <c r="AS123" s="225"/>
      <c r="AT123" s="225"/>
      <c r="AU123" s="225"/>
      <c r="AV123" s="225"/>
      <c r="AW123" s="225"/>
      <c r="AX123" s="226"/>
      <c r="AY123" s="188"/>
      <c r="AZ123" s="188"/>
      <c r="BA123" s="227"/>
      <c r="BB123" s="228"/>
      <c r="BC123" s="228"/>
      <c r="BD123" s="228"/>
      <c r="BE123" s="228"/>
      <c r="BF123" s="225"/>
      <c r="BG123" s="225"/>
      <c r="BH123" s="229"/>
      <c r="BI123" s="229"/>
    </row>
    <row r="124" spans="1:61" ht="18.75" customHeight="1" x14ac:dyDescent="0.25">
      <c r="A124" s="188"/>
      <c r="D124" s="460" t="s">
        <v>111</v>
      </c>
      <c r="E124" s="461"/>
      <c r="F124" s="461"/>
      <c r="G124" s="462"/>
      <c r="H124" s="232">
        <f>SUMIF(AY3:AY105,"38X34",AZ3:AZ105)</f>
        <v>2</v>
      </c>
      <c r="I124" s="233"/>
      <c r="J124" s="233"/>
      <c r="K124" s="469" t="s">
        <v>122</v>
      </c>
      <c r="L124" s="470"/>
      <c r="M124" s="470"/>
      <c r="N124" s="471"/>
      <c r="O124" s="232">
        <f>SUMIF(AY3:AY105,"48X32",AZ3:AZ105)</f>
        <v>2</v>
      </c>
      <c r="P124" s="225"/>
      <c r="Q124" s="225"/>
      <c r="R124" s="250"/>
      <c r="S124" s="251"/>
      <c r="T124" s="248"/>
      <c r="U124" s="249"/>
      <c r="V124" s="232"/>
      <c r="W124" s="225"/>
      <c r="X124" s="225"/>
      <c r="Y124" s="245"/>
      <c r="Z124" s="238"/>
      <c r="AA124" s="256"/>
      <c r="AB124" s="253"/>
      <c r="AC124" s="254"/>
      <c r="AD124" s="225"/>
      <c r="AE124" s="225"/>
      <c r="AF124" s="225"/>
      <c r="AG124" s="225"/>
      <c r="AH124" s="225"/>
      <c r="AI124" s="225"/>
      <c r="AJ124" s="225"/>
      <c r="AK124" s="225"/>
      <c r="AL124" s="225"/>
      <c r="AM124" s="225"/>
      <c r="AN124" s="225"/>
      <c r="AO124" s="255"/>
      <c r="AP124" s="255"/>
      <c r="AQ124" s="255"/>
      <c r="AR124" s="225"/>
      <c r="AS124" s="225"/>
      <c r="AT124" s="225"/>
      <c r="AU124" s="225"/>
      <c r="AV124" s="225"/>
      <c r="AW124" s="225"/>
      <c r="AX124" s="226"/>
      <c r="AY124" s="188"/>
      <c r="AZ124" s="188"/>
      <c r="BA124" s="227"/>
      <c r="BB124" s="228"/>
      <c r="BC124" s="228"/>
      <c r="BD124" s="228"/>
      <c r="BE124" s="228"/>
      <c r="BF124" s="225"/>
      <c r="BG124" s="225"/>
      <c r="BH124" s="229"/>
      <c r="BI124" s="229"/>
    </row>
    <row r="125" spans="1:61" ht="18.75" customHeight="1" x14ac:dyDescent="0.25">
      <c r="A125" s="188"/>
      <c r="D125" s="460" t="s">
        <v>14</v>
      </c>
      <c r="E125" s="461"/>
      <c r="F125" s="461"/>
      <c r="G125" s="462"/>
      <c r="H125" s="232">
        <f>SUMIF(AY3:AY105,"40X30",AZ3:AZ105)</f>
        <v>6</v>
      </c>
      <c r="I125" s="233"/>
      <c r="J125" s="233"/>
      <c r="K125" s="469" t="s">
        <v>123</v>
      </c>
      <c r="L125" s="470"/>
      <c r="M125" s="470"/>
      <c r="N125" s="471"/>
      <c r="O125" s="232">
        <f>SUMIF(AY3:AY105,"48X34",AZ3:AZ105)</f>
        <v>0</v>
      </c>
      <c r="P125" s="225"/>
      <c r="Q125" s="225"/>
      <c r="R125" s="250" t="s">
        <v>40</v>
      </c>
      <c r="S125" s="251"/>
      <c r="T125" s="248"/>
      <c r="U125" s="249"/>
      <c r="V125" s="232">
        <v>132</v>
      </c>
      <c r="W125" s="225"/>
      <c r="X125" s="225"/>
      <c r="Y125" s="487" t="s">
        <v>40</v>
      </c>
      <c r="Z125" s="488"/>
      <c r="AA125" s="488"/>
      <c r="AB125" s="253"/>
      <c r="AC125" s="254">
        <f>SUM(AC118:AC124)</f>
        <v>98</v>
      </c>
      <c r="AD125" s="225"/>
      <c r="AE125" s="225"/>
      <c r="AF125" s="225"/>
      <c r="AG125" s="225"/>
      <c r="AH125" s="225"/>
      <c r="AI125" s="225"/>
      <c r="AJ125" s="225"/>
      <c r="AK125" s="225"/>
      <c r="AL125" s="225"/>
      <c r="AM125" s="225"/>
      <c r="AN125" s="225"/>
      <c r="AO125" s="255"/>
      <c r="AP125" s="255"/>
      <c r="AQ125" s="255"/>
      <c r="AR125" s="225"/>
      <c r="AS125" s="225"/>
      <c r="AT125" s="225"/>
      <c r="AU125" s="225"/>
      <c r="AV125" s="225"/>
      <c r="AW125" s="225"/>
      <c r="AX125" s="226"/>
      <c r="AY125" s="188"/>
      <c r="AZ125" s="188"/>
      <c r="BA125" s="227"/>
      <c r="BB125" s="228"/>
      <c r="BC125" s="228"/>
      <c r="BD125" s="228"/>
      <c r="BE125" s="228"/>
      <c r="BF125" s="225"/>
      <c r="BG125" s="225"/>
      <c r="BH125" s="229"/>
      <c r="BI125" s="229"/>
    </row>
    <row r="126" spans="1:61" ht="18.75" customHeight="1" x14ac:dyDescent="0.25">
      <c r="A126" s="188"/>
      <c r="D126" s="469" t="s">
        <v>112</v>
      </c>
      <c r="E126" s="470"/>
      <c r="F126" s="470"/>
      <c r="G126" s="471"/>
      <c r="H126" s="232">
        <f>SUMIF(AY3:AY105,"40X32",AZ3:AZ105)</f>
        <v>9</v>
      </c>
      <c r="I126" s="233"/>
      <c r="J126" s="233"/>
      <c r="K126" s="230"/>
      <c r="L126" s="230"/>
      <c r="M126" s="230"/>
      <c r="N126" s="230"/>
      <c r="O126" s="230"/>
      <c r="P126" s="230"/>
      <c r="Q126" s="230"/>
      <c r="R126" s="230"/>
      <c r="S126" s="230"/>
      <c r="T126" s="230"/>
      <c r="U126" s="230"/>
      <c r="V126" s="230"/>
      <c r="W126" s="225"/>
      <c r="X126" s="225"/>
      <c r="Y126" s="225"/>
      <c r="Z126" s="225"/>
      <c r="AA126" s="225"/>
      <c r="AB126" s="225"/>
      <c r="AC126" s="225"/>
      <c r="AD126" s="225"/>
      <c r="AE126" s="225"/>
      <c r="AF126" s="225"/>
      <c r="AG126" s="225"/>
      <c r="AH126" s="225"/>
      <c r="AI126" s="225"/>
      <c r="AJ126" s="225"/>
      <c r="AK126" s="225"/>
      <c r="AL126" s="225"/>
      <c r="AM126" s="225"/>
      <c r="AN126" s="225"/>
      <c r="AO126" s="255"/>
      <c r="AP126" s="255"/>
      <c r="AQ126" s="255"/>
      <c r="AR126" s="225"/>
      <c r="AS126" s="225"/>
      <c r="AT126" s="225"/>
      <c r="AU126" s="225"/>
      <c r="AV126" s="225"/>
      <c r="AW126" s="225"/>
      <c r="AX126" s="226"/>
      <c r="AY126" s="188"/>
      <c r="AZ126" s="188"/>
      <c r="BA126" s="227"/>
      <c r="BB126" s="228"/>
      <c r="BC126" s="228"/>
      <c r="BD126" s="228"/>
      <c r="BE126" s="228"/>
      <c r="BF126" s="225"/>
      <c r="BG126" s="225"/>
      <c r="BH126" s="229"/>
      <c r="BI126" s="229"/>
    </row>
    <row r="127" spans="1:61" ht="18.75" customHeight="1" x14ac:dyDescent="0.25">
      <c r="A127" s="188"/>
      <c r="D127" s="257"/>
      <c r="E127" s="257"/>
      <c r="F127" s="257"/>
      <c r="G127" s="257"/>
      <c r="H127" s="233"/>
      <c r="I127" s="233"/>
      <c r="J127" s="233"/>
      <c r="K127" s="230"/>
      <c r="L127" s="230"/>
      <c r="M127" s="230"/>
      <c r="N127" s="230"/>
      <c r="O127" s="230"/>
      <c r="P127" s="230"/>
      <c r="Q127" s="230"/>
      <c r="R127" s="230"/>
      <c r="S127" s="230"/>
      <c r="T127" s="230"/>
      <c r="U127" s="230"/>
      <c r="V127" s="230"/>
      <c r="W127" s="225"/>
      <c r="X127" s="225"/>
      <c r="Y127" s="225"/>
      <c r="Z127" s="225"/>
      <c r="AA127" s="225"/>
      <c r="AB127" s="225"/>
      <c r="AC127" s="225"/>
      <c r="AD127" s="225"/>
      <c r="AE127" s="225"/>
      <c r="AF127" s="225"/>
      <c r="AG127" s="225"/>
      <c r="AH127" s="225"/>
      <c r="AI127" s="225"/>
      <c r="AJ127" s="225"/>
      <c r="AK127" s="225"/>
      <c r="AL127" s="225"/>
      <c r="AM127" s="225"/>
      <c r="AN127" s="225"/>
      <c r="AO127" s="255"/>
      <c r="AP127" s="255"/>
      <c r="AQ127" s="255"/>
      <c r="AR127" s="225"/>
      <c r="AS127" s="225"/>
      <c r="AT127" s="225"/>
      <c r="AU127" s="225"/>
      <c r="AV127" s="225"/>
      <c r="AW127" s="225"/>
      <c r="AX127" s="226"/>
      <c r="AY127" s="188"/>
      <c r="AZ127" s="188"/>
      <c r="BA127" s="227"/>
      <c r="BB127" s="228"/>
      <c r="BC127" s="228"/>
      <c r="BD127" s="228"/>
      <c r="BE127" s="228"/>
      <c r="BF127" s="225"/>
      <c r="BG127" s="225"/>
      <c r="BH127" s="229"/>
      <c r="BI127" s="229"/>
    </row>
    <row r="128" spans="1:61" ht="18.75" customHeight="1" x14ac:dyDescent="0.25">
      <c r="A128" s="188"/>
      <c r="D128" s="257"/>
      <c r="E128" s="257"/>
      <c r="F128" s="257"/>
      <c r="G128" s="257"/>
      <c r="H128" s="233"/>
      <c r="I128" s="233"/>
      <c r="J128" s="233"/>
      <c r="K128" s="230"/>
      <c r="L128" s="230"/>
      <c r="M128" s="230"/>
      <c r="N128" s="230"/>
      <c r="O128" s="230"/>
      <c r="P128" s="230"/>
      <c r="Q128" s="230"/>
      <c r="R128" s="230"/>
      <c r="S128" s="230"/>
      <c r="T128" s="230"/>
      <c r="U128" s="230"/>
      <c r="V128" s="230"/>
      <c r="W128" s="225"/>
      <c r="X128" s="225"/>
      <c r="Y128" s="225"/>
      <c r="Z128" s="225"/>
      <c r="AA128" s="225"/>
      <c r="AB128" s="225"/>
      <c r="AC128" s="225"/>
      <c r="AD128" s="225"/>
      <c r="AE128" s="225"/>
      <c r="AF128" s="225"/>
      <c r="AG128" s="225"/>
      <c r="AH128" s="225"/>
      <c r="AI128" s="225"/>
      <c r="AJ128" s="225"/>
      <c r="AK128" s="225"/>
      <c r="AL128" s="225"/>
      <c r="AM128" s="225"/>
      <c r="AN128" s="225"/>
      <c r="AO128" s="255"/>
      <c r="AP128" s="255"/>
      <c r="AQ128" s="255"/>
      <c r="AR128" s="225"/>
      <c r="AS128" s="225"/>
      <c r="AT128" s="225"/>
      <c r="AU128" s="225"/>
      <c r="AV128" s="225"/>
      <c r="AW128" s="225"/>
      <c r="AX128" s="226"/>
      <c r="AY128" s="188"/>
      <c r="AZ128" s="188"/>
      <c r="BA128" s="227"/>
      <c r="BB128" s="228"/>
      <c r="BC128" s="228"/>
      <c r="BD128" s="228"/>
      <c r="BE128" s="228"/>
      <c r="BF128" s="225"/>
      <c r="BG128" s="225"/>
      <c r="BH128" s="229"/>
      <c r="BI128" s="229"/>
    </row>
    <row r="129" spans="1:61" ht="18.75" customHeight="1" thickBot="1" x14ac:dyDescent="0.3">
      <c r="A129" s="188"/>
      <c r="D129" s="230"/>
      <c r="E129" s="257"/>
      <c r="F129" s="257"/>
      <c r="G129" s="257"/>
      <c r="H129" s="233"/>
      <c r="I129" s="233"/>
      <c r="J129" s="233"/>
      <c r="K129" s="230"/>
      <c r="L129" s="230"/>
      <c r="M129" s="230"/>
      <c r="N129" s="230"/>
      <c r="O129" s="230"/>
      <c r="P129" s="230"/>
      <c r="Q129" s="230"/>
      <c r="R129" s="230"/>
      <c r="S129" s="230"/>
      <c r="T129" s="230"/>
      <c r="U129" s="230"/>
      <c r="V129" s="230"/>
      <c r="W129" s="225"/>
      <c r="X129" s="225"/>
      <c r="Y129" s="225"/>
      <c r="Z129" s="225"/>
      <c r="AA129" s="225"/>
      <c r="AB129" s="225"/>
      <c r="AC129" s="225"/>
      <c r="AD129" s="225"/>
      <c r="AE129" s="225"/>
      <c r="AF129" s="225"/>
      <c r="AG129" s="225"/>
      <c r="AH129" s="225"/>
      <c r="AI129" s="225"/>
      <c r="AJ129" s="225"/>
      <c r="AK129" s="225"/>
      <c r="AL129" s="225"/>
      <c r="AM129" s="225"/>
      <c r="AN129" s="225"/>
      <c r="AO129" s="255"/>
      <c r="AP129" s="255"/>
      <c r="AQ129" s="255"/>
      <c r="AR129" s="225"/>
      <c r="AS129" s="225"/>
      <c r="AT129" s="225"/>
      <c r="AU129" s="225"/>
      <c r="AV129" s="225"/>
      <c r="AW129" s="225"/>
      <c r="AX129" s="226"/>
      <c r="AY129" s="188"/>
      <c r="AZ129" s="188"/>
      <c r="BA129" s="227"/>
      <c r="BB129" s="228"/>
      <c r="BC129" s="228"/>
      <c r="BD129" s="228"/>
      <c r="BE129" s="228"/>
      <c r="BF129" s="225"/>
      <c r="BG129" s="225"/>
      <c r="BH129" s="229"/>
      <c r="BI129" s="229"/>
    </row>
    <row r="130" spans="1:61" ht="147" customHeight="1" thickBot="1" x14ac:dyDescent="0.3">
      <c r="A130" s="1"/>
      <c r="B130" s="2" t="s">
        <v>0</v>
      </c>
      <c r="C130" s="3" t="s">
        <v>7</v>
      </c>
      <c r="D130" s="4" t="s">
        <v>479</v>
      </c>
      <c r="E130" s="4" t="s">
        <v>480</v>
      </c>
      <c r="F130" s="4" t="s">
        <v>481</v>
      </c>
      <c r="G130" s="4" t="s">
        <v>482</v>
      </c>
      <c r="H130" s="4" t="s">
        <v>483</v>
      </c>
      <c r="I130" s="5" t="s">
        <v>484</v>
      </c>
      <c r="J130" s="6"/>
      <c r="K130" s="7" t="s">
        <v>486</v>
      </c>
      <c r="L130" s="8" t="s">
        <v>485</v>
      </c>
      <c r="M130" s="8" t="s">
        <v>487</v>
      </c>
      <c r="N130" s="8" t="s">
        <v>488</v>
      </c>
      <c r="O130" s="4" t="s">
        <v>489</v>
      </c>
      <c r="P130" s="4" t="s">
        <v>490</v>
      </c>
      <c r="Q130" s="9"/>
      <c r="R130" s="5" t="s">
        <v>491</v>
      </c>
      <c r="S130" s="4" t="s">
        <v>492</v>
      </c>
      <c r="T130" s="4" t="s">
        <v>493</v>
      </c>
      <c r="U130" s="4" t="s">
        <v>494</v>
      </c>
      <c r="V130" s="4" t="s">
        <v>495</v>
      </c>
      <c r="W130" s="5" t="s">
        <v>496</v>
      </c>
      <c r="X130" s="10"/>
      <c r="Y130" s="5" t="s">
        <v>497</v>
      </c>
      <c r="Z130" s="4" t="s">
        <v>498</v>
      </c>
      <c r="AA130" s="4" t="s">
        <v>500</v>
      </c>
      <c r="AB130" s="4" t="s">
        <v>499</v>
      </c>
      <c r="AC130" s="4" t="s">
        <v>502</v>
      </c>
      <c r="AD130" s="5" t="s">
        <v>501</v>
      </c>
      <c r="AE130" s="11"/>
      <c r="AF130" s="12" t="s">
        <v>11</v>
      </c>
      <c r="AG130" s="13" t="s">
        <v>12</v>
      </c>
      <c r="AH130" s="5" t="s">
        <v>503</v>
      </c>
      <c r="AI130" s="5" t="s">
        <v>504</v>
      </c>
      <c r="AJ130" s="5" t="s">
        <v>505</v>
      </c>
      <c r="AK130" s="5" t="s">
        <v>506</v>
      </c>
      <c r="AL130" s="5" t="s">
        <v>507</v>
      </c>
      <c r="AM130" s="5" t="s">
        <v>508</v>
      </c>
      <c r="AN130" s="11"/>
      <c r="AO130" s="5" t="s">
        <v>509</v>
      </c>
      <c r="AP130" s="5" t="s">
        <v>510</v>
      </c>
      <c r="AQ130" s="5" t="s">
        <v>511</v>
      </c>
      <c r="AR130" s="5" t="s">
        <v>512</v>
      </c>
      <c r="AS130" s="5" t="s">
        <v>513</v>
      </c>
      <c r="AT130" s="5" t="s">
        <v>514</v>
      </c>
      <c r="AU130" s="11"/>
      <c r="AV130" s="14" t="s">
        <v>50</v>
      </c>
      <c r="AW130" s="14" t="s">
        <v>47</v>
      </c>
      <c r="AX130" s="9"/>
      <c r="AY130" s="15" t="s">
        <v>87</v>
      </c>
      <c r="AZ130" s="16" t="s">
        <v>8</v>
      </c>
      <c r="BA130" s="489"/>
      <c r="BB130" s="490"/>
      <c r="BC130" s="490"/>
      <c r="BD130" s="490"/>
      <c r="BE130" s="17"/>
      <c r="BF130" s="20" t="s">
        <v>478</v>
      </c>
      <c r="BG130" s="18" t="s">
        <v>46</v>
      </c>
      <c r="BH130" s="19" t="s">
        <v>406</v>
      </c>
      <c r="BI130" s="20" t="s">
        <v>477</v>
      </c>
    </row>
    <row r="131" spans="1:61" ht="46.5" customHeight="1" thickTop="1" thickBot="1" x14ac:dyDescent="0.3">
      <c r="A131" s="500" t="s">
        <v>63</v>
      </c>
      <c r="B131" s="501"/>
      <c r="C131" s="501"/>
      <c r="D131" s="473" t="s">
        <v>468</v>
      </c>
      <c r="E131" s="473"/>
      <c r="F131" s="473"/>
      <c r="G131" s="473"/>
      <c r="H131" s="473"/>
      <c r="I131" s="473"/>
      <c r="J131" s="474"/>
      <c r="K131" s="472" t="s">
        <v>469</v>
      </c>
      <c r="L131" s="473"/>
      <c r="M131" s="473"/>
      <c r="N131" s="473"/>
      <c r="O131" s="473"/>
      <c r="P131" s="473"/>
      <c r="Q131" s="474"/>
      <c r="R131" s="472" t="s">
        <v>470</v>
      </c>
      <c r="S131" s="473"/>
      <c r="T131" s="473"/>
      <c r="U131" s="473"/>
      <c r="V131" s="473"/>
      <c r="W131" s="473"/>
      <c r="X131" s="474"/>
      <c r="Y131" s="472" t="s">
        <v>471</v>
      </c>
      <c r="Z131" s="473"/>
      <c r="AA131" s="473"/>
      <c r="AB131" s="473"/>
      <c r="AC131" s="473"/>
      <c r="AD131" s="473"/>
      <c r="AE131" s="474"/>
      <c r="AF131" s="24"/>
      <c r="AG131" s="24"/>
      <c r="AH131" s="472" t="s">
        <v>472</v>
      </c>
      <c r="AI131" s="473"/>
      <c r="AJ131" s="473"/>
      <c r="AK131" s="473"/>
      <c r="AL131" s="473"/>
      <c r="AM131" s="473"/>
      <c r="AN131" s="474"/>
      <c r="AO131" s="472" t="s">
        <v>473</v>
      </c>
      <c r="AP131" s="473"/>
      <c r="AQ131" s="473"/>
      <c r="AR131" s="473"/>
      <c r="AS131" s="473"/>
      <c r="AT131" s="473"/>
      <c r="AU131" s="474"/>
      <c r="AV131" s="491" t="s">
        <v>62</v>
      </c>
      <c r="AW131" s="491"/>
      <c r="AX131" s="492"/>
      <c r="AY131" s="491" t="s">
        <v>474</v>
      </c>
      <c r="AZ131" s="492"/>
      <c r="BA131" s="25"/>
      <c r="BB131" s="25"/>
      <c r="BC131" s="25"/>
      <c r="BD131" s="25"/>
      <c r="BE131" s="26"/>
      <c r="BF131" s="473" t="s">
        <v>475</v>
      </c>
      <c r="BG131" s="480"/>
      <c r="BH131" s="472" t="s">
        <v>476</v>
      </c>
      <c r="BI131" s="474"/>
    </row>
    <row r="132" spans="1:61" ht="18.75" customHeight="1" thickTop="1" x14ac:dyDescent="0.25">
      <c r="A132" s="258">
        <v>103</v>
      </c>
      <c r="B132" s="259" t="s">
        <v>77</v>
      </c>
      <c r="C132" s="259" t="s">
        <v>274</v>
      </c>
      <c r="D132" s="260"/>
      <c r="E132" s="261"/>
      <c r="F132" s="262"/>
      <c r="G132" s="262"/>
      <c r="H132" s="263"/>
      <c r="I132" s="264"/>
      <c r="J132" s="50"/>
      <c r="K132" s="265"/>
      <c r="L132" s="266"/>
      <c r="M132" s="267"/>
      <c r="N132" s="267"/>
      <c r="O132" s="263"/>
      <c r="P132" s="268"/>
      <c r="Q132" s="269"/>
      <c r="R132" s="270"/>
      <c r="S132" s="271"/>
      <c r="T132" s="263"/>
      <c r="U132" s="263"/>
      <c r="V132" s="263">
        <v>3</v>
      </c>
      <c r="W132" s="268"/>
      <c r="X132" s="269"/>
      <c r="Y132" s="272"/>
      <c r="Z132" s="273"/>
      <c r="AA132" s="273"/>
      <c r="AB132" s="273"/>
      <c r="AC132" s="273"/>
      <c r="AD132" s="274"/>
      <c r="AE132" s="269"/>
      <c r="AF132" s="225"/>
      <c r="AG132" s="225"/>
      <c r="AH132" s="272"/>
      <c r="AI132" s="273"/>
      <c r="AJ132" s="273"/>
      <c r="AK132" s="273"/>
      <c r="AL132" s="273"/>
      <c r="AM132" s="274"/>
      <c r="AN132" s="269"/>
      <c r="AO132" s="275"/>
      <c r="AP132" s="276"/>
      <c r="AQ132" s="276"/>
      <c r="AR132" s="277"/>
      <c r="AS132" s="277">
        <v>1</v>
      </c>
      <c r="AT132" s="44"/>
      <c r="AU132" s="269"/>
      <c r="AV132" s="278"/>
      <c r="AW132" s="279"/>
      <c r="AX132" s="280"/>
      <c r="AY132" s="281" t="s">
        <v>142</v>
      </c>
      <c r="AZ132" s="41">
        <v>2</v>
      </c>
      <c r="BA132" s="227"/>
      <c r="BB132" s="228"/>
      <c r="BC132" s="228"/>
      <c r="BD132" s="228"/>
      <c r="BE132" s="228"/>
      <c r="BF132" s="282">
        <v>1</v>
      </c>
      <c r="BG132" s="283" t="s">
        <v>2</v>
      </c>
      <c r="BH132" s="284">
        <v>1</v>
      </c>
      <c r="BI132" s="285">
        <v>1</v>
      </c>
    </row>
    <row r="133" spans="1:61" ht="18" customHeight="1" x14ac:dyDescent="0.25">
      <c r="A133" s="258">
        <v>104</v>
      </c>
      <c r="B133" s="259" t="s">
        <v>77</v>
      </c>
      <c r="C133" s="259" t="s">
        <v>275</v>
      </c>
      <c r="D133" s="30"/>
      <c r="E133" s="31"/>
      <c r="F133" s="31">
        <v>2</v>
      </c>
      <c r="G133" s="31"/>
      <c r="H133" s="31"/>
      <c r="I133" s="286"/>
      <c r="J133" s="50"/>
      <c r="K133" s="287"/>
      <c r="L133" s="288"/>
      <c r="M133" s="289">
        <v>2</v>
      </c>
      <c r="N133" s="288"/>
      <c r="O133" s="290"/>
      <c r="P133" s="291"/>
      <c r="Q133" s="50"/>
      <c r="R133" s="292"/>
      <c r="S133" s="293"/>
      <c r="T133" s="293"/>
      <c r="U133" s="293"/>
      <c r="V133" s="294"/>
      <c r="W133" s="233"/>
      <c r="X133" s="50"/>
      <c r="Y133" s="295"/>
      <c r="Z133" s="70"/>
      <c r="AA133" s="70"/>
      <c r="AB133" s="70"/>
      <c r="AC133" s="70"/>
      <c r="AD133" s="296"/>
      <c r="AE133" s="39"/>
      <c r="AF133" s="295"/>
      <c r="AG133" s="70"/>
      <c r="AH133" s="296"/>
      <c r="AI133" s="296"/>
      <c r="AJ133" s="296">
        <v>1</v>
      </c>
      <c r="AK133" s="296"/>
      <c r="AL133" s="296"/>
      <c r="AM133" s="296"/>
      <c r="AN133" s="39"/>
      <c r="AO133" s="296"/>
      <c r="AP133" s="296"/>
      <c r="AQ133" s="296">
        <v>1</v>
      </c>
      <c r="AR133" s="296"/>
      <c r="AS133" s="296"/>
      <c r="AT133" s="296"/>
      <c r="AU133" s="39"/>
      <c r="AV133" s="61"/>
      <c r="AW133" s="56"/>
      <c r="AX133" s="57"/>
      <c r="AY133" s="61"/>
      <c r="AZ133" s="56"/>
      <c r="BA133" s="45"/>
      <c r="BB133" s="45"/>
      <c r="BC133" s="45"/>
      <c r="BD133" s="45"/>
      <c r="BE133" s="45"/>
      <c r="BF133" s="55">
        <v>1</v>
      </c>
      <c r="BG133" s="56" t="s">
        <v>1</v>
      </c>
      <c r="BH133" s="61">
        <v>1</v>
      </c>
      <c r="BI133" s="56">
        <v>1</v>
      </c>
    </row>
    <row r="134" spans="1:61" ht="18" customHeight="1" x14ac:dyDescent="0.25">
      <c r="A134" s="258">
        <v>105</v>
      </c>
      <c r="B134" s="297" t="s">
        <v>77</v>
      </c>
      <c r="C134" s="259" t="s">
        <v>276</v>
      </c>
      <c r="D134" s="62"/>
      <c r="E134" s="63"/>
      <c r="F134" s="63"/>
      <c r="G134" s="63"/>
      <c r="H134" s="63"/>
      <c r="I134" s="298"/>
      <c r="J134" s="50"/>
      <c r="K134" s="298"/>
      <c r="L134" s="70"/>
      <c r="M134" s="70"/>
      <c r="N134" s="70"/>
      <c r="O134" s="70"/>
      <c r="P134" s="298"/>
      <c r="Q134" s="50"/>
      <c r="R134" s="299"/>
      <c r="S134" s="300"/>
      <c r="T134" s="300">
        <v>5</v>
      </c>
      <c r="U134" s="300"/>
      <c r="V134" s="301"/>
      <c r="W134" s="298"/>
      <c r="X134" s="50"/>
      <c r="Y134" s="295"/>
      <c r="Z134" s="70"/>
      <c r="AA134" s="70"/>
      <c r="AB134" s="70"/>
      <c r="AC134" s="70"/>
      <c r="AD134" s="296"/>
      <c r="AE134" s="39"/>
      <c r="AF134" s="295"/>
      <c r="AG134" s="70"/>
      <c r="AH134" s="296"/>
      <c r="AI134" s="296"/>
      <c r="AJ134" s="296"/>
      <c r="AK134" s="296"/>
      <c r="AL134" s="296"/>
      <c r="AM134" s="296"/>
      <c r="AN134" s="39"/>
      <c r="AO134" s="296"/>
      <c r="AP134" s="296">
        <v>1</v>
      </c>
      <c r="AQ134" s="296"/>
      <c r="AR134" s="296"/>
      <c r="AS134" s="296"/>
      <c r="AT134" s="296"/>
      <c r="AU134" s="39"/>
      <c r="AV134" s="61"/>
      <c r="AW134" s="56"/>
      <c r="AX134" s="57"/>
      <c r="AY134" s="61"/>
      <c r="AZ134" s="56"/>
      <c r="BA134" s="45"/>
      <c r="BB134" s="45"/>
      <c r="BC134" s="45"/>
      <c r="BD134" s="45"/>
      <c r="BE134" s="45"/>
      <c r="BF134" s="55">
        <v>1</v>
      </c>
      <c r="BG134" s="56" t="s">
        <v>3</v>
      </c>
      <c r="BH134" s="61">
        <v>1</v>
      </c>
      <c r="BI134" s="56">
        <v>1</v>
      </c>
    </row>
    <row r="135" spans="1:61" ht="18" customHeight="1" x14ac:dyDescent="0.25">
      <c r="A135" s="258">
        <v>106</v>
      </c>
      <c r="B135" s="297" t="s">
        <v>77</v>
      </c>
      <c r="C135" s="259" t="s">
        <v>277</v>
      </c>
      <c r="D135" s="62"/>
      <c r="E135" s="63"/>
      <c r="F135" s="63"/>
      <c r="G135" s="63"/>
      <c r="H135" s="63"/>
      <c r="I135" s="298"/>
      <c r="J135" s="50"/>
      <c r="K135" s="64"/>
      <c r="L135" s="63"/>
      <c r="M135" s="63"/>
      <c r="N135" s="63"/>
      <c r="O135" s="63"/>
      <c r="P135" s="298"/>
      <c r="Q135" s="50"/>
      <c r="R135" s="299"/>
      <c r="S135" s="300"/>
      <c r="T135" s="300">
        <v>3</v>
      </c>
      <c r="U135" s="300"/>
      <c r="V135" s="301"/>
      <c r="W135" s="64"/>
      <c r="X135" s="50"/>
      <c r="Y135" s="62"/>
      <c r="Z135" s="63"/>
      <c r="AA135" s="63">
        <v>2</v>
      </c>
      <c r="AB135" s="63"/>
      <c r="AC135" s="63"/>
      <c r="AD135" s="53"/>
      <c r="AE135" s="39"/>
      <c r="AF135" s="65"/>
      <c r="AG135" s="66"/>
      <c r="AH135" s="53"/>
      <c r="AI135" s="53"/>
      <c r="AJ135" s="53"/>
      <c r="AK135" s="53"/>
      <c r="AL135" s="53"/>
      <c r="AM135" s="53"/>
      <c r="AN135" s="39"/>
      <c r="AO135" s="53"/>
      <c r="AP135" s="53"/>
      <c r="AQ135" s="53">
        <v>1</v>
      </c>
      <c r="AR135" s="53"/>
      <c r="AS135" s="53"/>
      <c r="AT135" s="53"/>
      <c r="AU135" s="39"/>
      <c r="AV135" s="61"/>
      <c r="AW135" s="56"/>
      <c r="AX135" s="57"/>
      <c r="AY135" s="61"/>
      <c r="AZ135" s="56"/>
      <c r="BA135" s="45"/>
      <c r="BB135" s="45"/>
      <c r="BC135" s="45"/>
      <c r="BD135" s="45"/>
      <c r="BE135" s="45"/>
      <c r="BF135" s="55">
        <v>1</v>
      </c>
      <c r="BG135" s="56" t="s">
        <v>3</v>
      </c>
      <c r="BH135" s="61">
        <v>1</v>
      </c>
      <c r="BI135" s="56">
        <v>1</v>
      </c>
    </row>
    <row r="136" spans="1:61" ht="18" customHeight="1" x14ac:dyDescent="0.25">
      <c r="A136" s="258">
        <v>107</v>
      </c>
      <c r="B136" s="297" t="s">
        <v>77</v>
      </c>
      <c r="C136" s="259" t="s">
        <v>278</v>
      </c>
      <c r="D136" s="74">
        <v>2</v>
      </c>
      <c r="E136" s="75"/>
      <c r="F136" s="75"/>
      <c r="G136" s="75"/>
      <c r="H136" s="75"/>
      <c r="I136" s="64"/>
      <c r="J136" s="50"/>
      <c r="K136" s="64">
        <v>2</v>
      </c>
      <c r="L136" s="63"/>
      <c r="M136" s="63"/>
      <c r="N136" s="63"/>
      <c r="O136" s="63"/>
      <c r="P136" s="64"/>
      <c r="Q136" s="50"/>
      <c r="R136" s="299"/>
      <c r="S136" s="300"/>
      <c r="T136" s="300"/>
      <c r="U136" s="300"/>
      <c r="V136" s="301"/>
      <c r="W136" s="64"/>
      <c r="X136" s="50"/>
      <c r="Y136" s="62"/>
      <c r="Z136" s="63"/>
      <c r="AA136" s="63"/>
      <c r="AB136" s="63"/>
      <c r="AC136" s="63"/>
      <c r="AD136" s="53"/>
      <c r="AE136" s="39"/>
      <c r="AF136" s="65"/>
      <c r="AG136" s="66"/>
      <c r="AH136" s="53"/>
      <c r="AI136" s="53"/>
      <c r="AJ136" s="53"/>
      <c r="AK136" s="53"/>
      <c r="AL136" s="53"/>
      <c r="AM136" s="53"/>
      <c r="AN136" s="39"/>
      <c r="AO136" s="53">
        <v>1</v>
      </c>
      <c r="AP136" s="53"/>
      <c r="AQ136" s="53"/>
      <c r="AR136" s="53"/>
      <c r="AS136" s="53"/>
      <c r="AT136" s="53"/>
      <c r="AU136" s="39"/>
      <c r="AV136" s="61"/>
      <c r="AW136" s="56"/>
      <c r="AX136" s="57"/>
      <c r="AY136" s="61" t="s">
        <v>165</v>
      </c>
      <c r="AZ136" s="56">
        <v>1</v>
      </c>
      <c r="BA136" s="45"/>
      <c r="BB136" s="45"/>
      <c r="BC136" s="45"/>
      <c r="BD136" s="45"/>
      <c r="BE136" s="45"/>
      <c r="BF136" s="55">
        <v>1</v>
      </c>
      <c r="BG136" s="56" t="s">
        <v>6</v>
      </c>
      <c r="BH136" s="61">
        <v>1</v>
      </c>
      <c r="BI136" s="56">
        <v>1</v>
      </c>
    </row>
    <row r="137" spans="1:61" ht="18" customHeight="1" x14ac:dyDescent="0.25">
      <c r="A137" s="258">
        <v>108</v>
      </c>
      <c r="B137" s="297" t="s">
        <v>19</v>
      </c>
      <c r="C137" s="259" t="s">
        <v>279</v>
      </c>
      <c r="D137" s="74"/>
      <c r="E137" s="75"/>
      <c r="F137" s="75">
        <v>1</v>
      </c>
      <c r="G137" s="75"/>
      <c r="H137" s="75"/>
      <c r="I137" s="64"/>
      <c r="J137" s="50"/>
      <c r="K137" s="64"/>
      <c r="L137" s="63"/>
      <c r="M137" s="63">
        <v>1</v>
      </c>
      <c r="N137" s="63"/>
      <c r="O137" s="63"/>
      <c r="P137" s="64"/>
      <c r="Q137" s="50"/>
      <c r="R137" s="299"/>
      <c r="S137" s="300"/>
      <c r="T137" s="300"/>
      <c r="U137" s="300"/>
      <c r="V137" s="301"/>
      <c r="W137" s="64"/>
      <c r="X137" s="50"/>
      <c r="Y137" s="62"/>
      <c r="Z137" s="63"/>
      <c r="AA137" s="63">
        <v>1</v>
      </c>
      <c r="AB137" s="63"/>
      <c r="AC137" s="63"/>
      <c r="AD137" s="53"/>
      <c r="AE137" s="39"/>
      <c r="AF137" s="65"/>
      <c r="AG137" s="66"/>
      <c r="AH137" s="53"/>
      <c r="AI137" s="53"/>
      <c r="AJ137" s="53">
        <v>1</v>
      </c>
      <c r="AK137" s="53"/>
      <c r="AL137" s="53"/>
      <c r="AM137" s="53"/>
      <c r="AN137" s="39"/>
      <c r="AO137" s="53"/>
      <c r="AP137" s="53"/>
      <c r="AQ137" s="53"/>
      <c r="AR137" s="53"/>
      <c r="AS137" s="53"/>
      <c r="AT137" s="53"/>
      <c r="AU137" s="39"/>
      <c r="AV137" s="61"/>
      <c r="AW137" s="56"/>
      <c r="AX137" s="57"/>
      <c r="AY137" s="61" t="s">
        <v>136</v>
      </c>
      <c r="AZ137" s="56">
        <v>2</v>
      </c>
      <c r="BA137" s="45"/>
      <c r="BB137" s="45"/>
      <c r="BC137" s="45"/>
      <c r="BD137" s="45"/>
      <c r="BE137" s="45"/>
      <c r="BF137" s="59">
        <v>1</v>
      </c>
      <c r="BG137" s="60" t="s">
        <v>1</v>
      </c>
      <c r="BH137" s="61">
        <v>1</v>
      </c>
      <c r="BI137" s="56">
        <v>1</v>
      </c>
    </row>
    <row r="138" spans="1:61" ht="18" customHeight="1" x14ac:dyDescent="0.25">
      <c r="A138" s="258">
        <v>109</v>
      </c>
      <c r="B138" s="302" t="s">
        <v>77</v>
      </c>
      <c r="C138" s="259" t="s">
        <v>280</v>
      </c>
      <c r="D138" s="74"/>
      <c r="E138" s="75"/>
      <c r="F138" s="75">
        <v>1</v>
      </c>
      <c r="G138" s="75"/>
      <c r="H138" s="75"/>
      <c r="I138" s="64"/>
      <c r="J138" s="303"/>
      <c r="K138" s="77"/>
      <c r="L138" s="78"/>
      <c r="M138" s="78">
        <v>2</v>
      </c>
      <c r="N138" s="78"/>
      <c r="O138" s="78"/>
      <c r="P138" s="64"/>
      <c r="Q138" s="50"/>
      <c r="R138" s="299"/>
      <c r="S138" s="300"/>
      <c r="T138" s="300"/>
      <c r="U138" s="300"/>
      <c r="V138" s="301"/>
      <c r="W138" s="76"/>
      <c r="X138" s="50"/>
      <c r="Y138" s="74"/>
      <c r="Z138" s="75"/>
      <c r="AA138" s="75">
        <v>1</v>
      </c>
      <c r="AB138" s="75"/>
      <c r="AC138" s="75"/>
      <c r="AD138" s="79"/>
      <c r="AE138" s="39"/>
      <c r="AF138" s="80"/>
      <c r="AG138" s="81"/>
      <c r="AH138" s="79"/>
      <c r="AI138" s="79"/>
      <c r="AJ138" s="79"/>
      <c r="AK138" s="79"/>
      <c r="AL138" s="79"/>
      <c r="AM138" s="79"/>
      <c r="AN138" s="39"/>
      <c r="AO138" s="79"/>
      <c r="AP138" s="79"/>
      <c r="AQ138" s="79"/>
      <c r="AR138" s="79">
        <v>2</v>
      </c>
      <c r="AS138" s="79"/>
      <c r="AT138" s="79"/>
      <c r="AU138" s="39"/>
      <c r="AV138" s="304"/>
      <c r="AW138" s="84"/>
      <c r="AX138" s="57"/>
      <c r="AY138" s="304"/>
      <c r="AZ138" s="84"/>
      <c r="BA138" s="85"/>
      <c r="BB138" s="85"/>
      <c r="BC138" s="85"/>
      <c r="BD138" s="85"/>
      <c r="BE138" s="85"/>
      <c r="BF138" s="59">
        <v>1</v>
      </c>
      <c r="BG138" s="60" t="s">
        <v>1</v>
      </c>
      <c r="BH138" s="87">
        <v>1</v>
      </c>
      <c r="BI138" s="88">
        <v>1</v>
      </c>
    </row>
    <row r="139" spans="1:61" ht="18" customHeight="1" x14ac:dyDescent="0.25">
      <c r="A139" s="258">
        <v>110</v>
      </c>
      <c r="B139" s="297" t="s">
        <v>77</v>
      </c>
      <c r="C139" s="259" t="s">
        <v>281</v>
      </c>
      <c r="D139" s="121"/>
      <c r="E139" s="122"/>
      <c r="F139" s="122">
        <v>1</v>
      </c>
      <c r="G139" s="122"/>
      <c r="H139" s="122"/>
      <c r="I139" s="76"/>
      <c r="J139" s="303"/>
      <c r="K139" s="77"/>
      <c r="L139" s="78"/>
      <c r="M139" s="78">
        <v>1</v>
      </c>
      <c r="N139" s="78"/>
      <c r="O139" s="78"/>
      <c r="P139" s="77"/>
      <c r="Q139" s="50"/>
      <c r="R139" s="305"/>
      <c r="S139" s="306"/>
      <c r="T139" s="306"/>
      <c r="U139" s="306"/>
      <c r="V139" s="307"/>
      <c r="W139" s="76"/>
      <c r="X139" s="50"/>
      <c r="Y139" s="74"/>
      <c r="Z139" s="75"/>
      <c r="AA139" s="75"/>
      <c r="AB139" s="75"/>
      <c r="AC139" s="75"/>
      <c r="AD139" s="79"/>
      <c r="AE139" s="39"/>
      <c r="AF139" s="80"/>
      <c r="AG139" s="81"/>
      <c r="AH139" s="79"/>
      <c r="AI139" s="79"/>
      <c r="AJ139" s="79"/>
      <c r="AK139" s="79"/>
      <c r="AL139" s="79"/>
      <c r="AM139" s="79"/>
      <c r="AN139" s="39"/>
      <c r="AO139" s="79"/>
      <c r="AP139" s="79"/>
      <c r="AQ139" s="79"/>
      <c r="AR139" s="79">
        <v>1</v>
      </c>
      <c r="AS139" s="79"/>
      <c r="AT139" s="79"/>
      <c r="AU139" s="39"/>
      <c r="AV139" s="304"/>
      <c r="AW139" s="84"/>
      <c r="AX139" s="57"/>
      <c r="AY139" s="304"/>
      <c r="AZ139" s="84"/>
      <c r="BA139" s="97"/>
      <c r="BB139" s="85"/>
      <c r="BC139" s="85"/>
      <c r="BD139" s="85"/>
      <c r="BE139" s="85"/>
      <c r="BF139" s="83"/>
      <c r="BG139" s="84"/>
      <c r="BH139" s="87">
        <v>1</v>
      </c>
      <c r="BI139" s="88">
        <v>1</v>
      </c>
    </row>
    <row r="140" spans="1:61" ht="18" customHeight="1" x14ac:dyDescent="0.25">
      <c r="A140" s="258">
        <v>111</v>
      </c>
      <c r="B140" s="302" t="s">
        <v>77</v>
      </c>
      <c r="C140" s="259" t="s">
        <v>282</v>
      </c>
      <c r="D140" s="74"/>
      <c r="E140" s="75"/>
      <c r="F140" s="75"/>
      <c r="G140" s="75"/>
      <c r="H140" s="75"/>
      <c r="I140" s="76"/>
      <c r="J140" s="303"/>
      <c r="K140" s="77"/>
      <c r="L140" s="78">
        <v>3</v>
      </c>
      <c r="M140" s="78"/>
      <c r="N140" s="78"/>
      <c r="O140" s="78"/>
      <c r="P140" s="77"/>
      <c r="Q140" s="50"/>
      <c r="R140" s="295"/>
      <c r="S140" s="70"/>
      <c r="T140" s="70"/>
      <c r="U140" s="70"/>
      <c r="V140" s="70"/>
      <c r="W140" s="76"/>
      <c r="X140" s="50"/>
      <c r="Y140" s="74"/>
      <c r="Z140" s="75"/>
      <c r="AA140" s="75"/>
      <c r="AB140" s="75"/>
      <c r="AC140" s="75"/>
      <c r="AD140" s="79"/>
      <c r="AE140" s="39"/>
      <c r="AF140" s="80"/>
      <c r="AG140" s="81"/>
      <c r="AH140" s="79"/>
      <c r="AI140" s="79"/>
      <c r="AJ140" s="79"/>
      <c r="AK140" s="79"/>
      <c r="AL140" s="79"/>
      <c r="AM140" s="79"/>
      <c r="AN140" s="39"/>
      <c r="AO140" s="79"/>
      <c r="AP140" s="79"/>
      <c r="AQ140" s="79"/>
      <c r="AR140" s="79"/>
      <c r="AS140" s="79"/>
      <c r="AT140" s="79"/>
      <c r="AU140" s="39"/>
      <c r="AV140" s="304"/>
      <c r="AW140" s="84"/>
      <c r="AX140" s="57"/>
      <c r="AY140" s="304" t="s">
        <v>138</v>
      </c>
      <c r="AZ140" s="84">
        <v>3</v>
      </c>
      <c r="BA140" s="85"/>
      <c r="BB140" s="85"/>
      <c r="BC140" s="85"/>
      <c r="BD140" s="85"/>
      <c r="BE140" s="85"/>
      <c r="BF140" s="83">
        <v>1</v>
      </c>
      <c r="BG140" s="84" t="s">
        <v>1</v>
      </c>
      <c r="BH140" s="87">
        <v>1</v>
      </c>
      <c r="BI140" s="88">
        <v>1</v>
      </c>
    </row>
    <row r="141" spans="1:61" ht="18" customHeight="1" x14ac:dyDescent="0.25">
      <c r="A141" s="308">
        <v>112</v>
      </c>
      <c r="B141" s="297" t="s">
        <v>77</v>
      </c>
      <c r="C141" s="259" t="s">
        <v>283</v>
      </c>
      <c r="D141" s="74"/>
      <c r="E141" s="75"/>
      <c r="F141" s="75"/>
      <c r="G141" s="75">
        <v>2</v>
      </c>
      <c r="H141" s="75"/>
      <c r="I141" s="76"/>
      <c r="J141" s="50"/>
      <c r="K141" s="124"/>
      <c r="L141" s="125"/>
      <c r="M141" s="125"/>
      <c r="N141" s="125"/>
      <c r="O141" s="125"/>
      <c r="P141" s="77"/>
      <c r="Q141" s="50"/>
      <c r="R141" s="295"/>
      <c r="S141" s="70"/>
      <c r="T141" s="70"/>
      <c r="U141" s="70"/>
      <c r="V141" s="70"/>
      <c r="W141" s="123"/>
      <c r="X141" s="50"/>
      <c r="Y141" s="121"/>
      <c r="Z141" s="122"/>
      <c r="AA141" s="122"/>
      <c r="AB141" s="122"/>
      <c r="AC141" s="122"/>
      <c r="AD141" s="126"/>
      <c r="AE141" s="39"/>
      <c r="AF141" s="121"/>
      <c r="AG141" s="122"/>
      <c r="AH141" s="126"/>
      <c r="AI141" s="126"/>
      <c r="AJ141" s="126"/>
      <c r="AK141" s="126"/>
      <c r="AL141" s="126"/>
      <c r="AM141" s="126"/>
      <c r="AN141" s="39"/>
      <c r="AO141" s="162"/>
      <c r="AP141" s="126"/>
      <c r="AQ141" s="126"/>
      <c r="AR141" s="126">
        <v>2</v>
      </c>
      <c r="AS141" s="126"/>
      <c r="AT141" s="126"/>
      <c r="AU141" s="39"/>
      <c r="AV141" s="304"/>
      <c r="AW141" s="84"/>
      <c r="AX141" s="57"/>
      <c r="AY141" s="304" t="s">
        <v>141</v>
      </c>
      <c r="AZ141" s="84">
        <v>2</v>
      </c>
      <c r="BA141" s="97"/>
      <c r="BB141" s="85"/>
      <c r="BC141" s="85"/>
      <c r="BD141" s="85"/>
      <c r="BE141" s="85"/>
      <c r="BF141" s="83">
        <v>1</v>
      </c>
      <c r="BG141" s="84" t="s">
        <v>5</v>
      </c>
      <c r="BH141" s="87">
        <v>1</v>
      </c>
      <c r="BI141" s="88">
        <v>1</v>
      </c>
    </row>
    <row r="142" spans="1:61" ht="18" customHeight="1" x14ac:dyDescent="0.25">
      <c r="A142" s="308">
        <v>113</v>
      </c>
      <c r="B142" s="259" t="s">
        <v>19</v>
      </c>
      <c r="C142" s="259" t="s">
        <v>284</v>
      </c>
      <c r="D142" s="74"/>
      <c r="E142" s="75"/>
      <c r="F142" s="75"/>
      <c r="G142" s="75"/>
      <c r="H142" s="75"/>
      <c r="I142" s="123"/>
      <c r="J142" s="50"/>
      <c r="K142" s="77"/>
      <c r="L142" s="78"/>
      <c r="M142" s="78"/>
      <c r="N142" s="78">
        <v>2</v>
      </c>
      <c r="O142" s="78"/>
      <c r="P142" s="124"/>
      <c r="Q142" s="50"/>
      <c r="R142" s="62"/>
      <c r="S142" s="63"/>
      <c r="T142" s="63"/>
      <c r="U142" s="63"/>
      <c r="V142" s="63"/>
      <c r="W142" s="76"/>
      <c r="X142" s="50"/>
      <c r="Y142" s="74"/>
      <c r="Z142" s="75"/>
      <c r="AA142" s="75"/>
      <c r="AB142" s="75"/>
      <c r="AC142" s="75"/>
      <c r="AD142" s="79"/>
      <c r="AE142" s="39"/>
      <c r="AF142" s="80"/>
      <c r="AG142" s="81"/>
      <c r="AH142" s="79"/>
      <c r="AI142" s="79"/>
      <c r="AJ142" s="79"/>
      <c r="AK142" s="79"/>
      <c r="AL142" s="79"/>
      <c r="AM142" s="79"/>
      <c r="AN142" s="39"/>
      <c r="AO142" s="79"/>
      <c r="AP142" s="79"/>
      <c r="AQ142" s="79"/>
      <c r="AR142" s="79">
        <v>1</v>
      </c>
      <c r="AS142" s="79"/>
      <c r="AT142" s="79"/>
      <c r="AU142" s="39"/>
      <c r="AV142" s="304"/>
      <c r="AW142" s="84"/>
      <c r="AX142" s="57"/>
      <c r="AY142" s="304" t="s">
        <v>166</v>
      </c>
      <c r="AZ142" s="84">
        <v>3</v>
      </c>
      <c r="BA142" s="97"/>
      <c r="BB142" s="85"/>
      <c r="BC142" s="85"/>
      <c r="BD142" s="85"/>
      <c r="BE142" s="85"/>
      <c r="BF142" s="83">
        <v>1</v>
      </c>
      <c r="BG142" s="84" t="s">
        <v>5</v>
      </c>
      <c r="BH142" s="87">
        <v>1</v>
      </c>
      <c r="BI142" s="88">
        <v>1</v>
      </c>
    </row>
    <row r="143" spans="1:61" ht="18" customHeight="1" x14ac:dyDescent="0.25">
      <c r="A143" s="308">
        <v>114</v>
      </c>
      <c r="B143" s="297" t="s">
        <v>77</v>
      </c>
      <c r="C143" s="259" t="s">
        <v>285</v>
      </c>
      <c r="D143" s="121"/>
      <c r="E143" s="122"/>
      <c r="F143" s="122"/>
      <c r="G143" s="122"/>
      <c r="H143" s="122"/>
      <c r="I143" s="76"/>
      <c r="J143" s="50"/>
      <c r="K143" s="77"/>
      <c r="L143" s="78"/>
      <c r="M143" s="78"/>
      <c r="N143" s="78"/>
      <c r="O143" s="78"/>
      <c r="P143" s="77"/>
      <c r="Q143" s="50"/>
      <c r="R143" s="62"/>
      <c r="S143" s="63"/>
      <c r="T143" s="63"/>
      <c r="U143" s="63">
        <v>3</v>
      </c>
      <c r="V143" s="63"/>
      <c r="W143" s="76"/>
      <c r="X143" s="50"/>
      <c r="Y143" s="74"/>
      <c r="Z143" s="75"/>
      <c r="AA143" s="75"/>
      <c r="AB143" s="75"/>
      <c r="AC143" s="75">
        <v>1</v>
      </c>
      <c r="AD143" s="79"/>
      <c r="AE143" s="39"/>
      <c r="AF143" s="80"/>
      <c r="AG143" s="81"/>
      <c r="AH143" s="79"/>
      <c r="AI143" s="79"/>
      <c r="AJ143" s="79"/>
      <c r="AK143" s="79"/>
      <c r="AL143" s="79"/>
      <c r="AM143" s="79"/>
      <c r="AN143" s="39"/>
      <c r="AO143" s="79"/>
      <c r="AP143" s="79"/>
      <c r="AQ143" s="79"/>
      <c r="AR143" s="79"/>
      <c r="AS143" s="79"/>
      <c r="AT143" s="79"/>
      <c r="AU143" s="39"/>
      <c r="AV143" s="304"/>
      <c r="AW143" s="84"/>
      <c r="AX143" s="57"/>
      <c r="AY143" s="304" t="s">
        <v>161</v>
      </c>
      <c r="AZ143" s="84">
        <v>2</v>
      </c>
      <c r="BA143" s="97"/>
      <c r="BB143" s="85"/>
      <c r="BC143" s="85"/>
      <c r="BD143" s="85"/>
      <c r="BE143" s="85"/>
      <c r="BF143" s="83">
        <v>1</v>
      </c>
      <c r="BG143" s="84" t="s">
        <v>2</v>
      </c>
      <c r="BH143" s="87">
        <v>1</v>
      </c>
      <c r="BI143" s="88">
        <v>1</v>
      </c>
    </row>
    <row r="144" spans="1:61" ht="18" customHeight="1" x14ac:dyDescent="0.25">
      <c r="A144" s="308">
        <v>115</v>
      </c>
      <c r="B144" s="309" t="s">
        <v>77</v>
      </c>
      <c r="C144" s="259" t="s">
        <v>286</v>
      </c>
      <c r="D144" s="121"/>
      <c r="E144" s="122"/>
      <c r="F144" s="122"/>
      <c r="G144" s="122"/>
      <c r="H144" s="122"/>
      <c r="I144" s="76"/>
      <c r="J144" s="50"/>
      <c r="K144" s="77"/>
      <c r="L144" s="78"/>
      <c r="M144" s="78">
        <v>2</v>
      </c>
      <c r="N144" s="78"/>
      <c r="O144" s="78"/>
      <c r="P144" s="77"/>
      <c r="Q144" s="50"/>
      <c r="R144" s="62"/>
      <c r="S144" s="63"/>
      <c r="T144" s="63">
        <v>2</v>
      </c>
      <c r="U144" s="63"/>
      <c r="V144" s="63"/>
      <c r="W144" s="76"/>
      <c r="X144" s="50"/>
      <c r="Y144" s="74"/>
      <c r="Z144" s="75"/>
      <c r="AA144" s="75"/>
      <c r="AB144" s="75"/>
      <c r="AC144" s="75"/>
      <c r="AD144" s="79"/>
      <c r="AE144" s="39"/>
      <c r="AF144" s="80"/>
      <c r="AG144" s="81"/>
      <c r="AH144" s="79"/>
      <c r="AI144" s="79"/>
      <c r="AJ144" s="79"/>
      <c r="AK144" s="79"/>
      <c r="AL144" s="79"/>
      <c r="AM144" s="79"/>
      <c r="AN144" s="39"/>
      <c r="AO144" s="79"/>
      <c r="AP144" s="79"/>
      <c r="AQ144" s="79"/>
      <c r="AR144" s="79"/>
      <c r="AS144" s="79"/>
      <c r="AT144" s="79"/>
      <c r="AU144" s="39"/>
      <c r="AV144" s="304"/>
      <c r="AW144" s="84"/>
      <c r="AX144" s="57"/>
      <c r="AY144" s="304" t="s">
        <v>167</v>
      </c>
      <c r="AZ144" s="84">
        <v>2</v>
      </c>
      <c r="BA144" s="97"/>
      <c r="BB144" s="85"/>
      <c r="BC144" s="85"/>
      <c r="BD144" s="85"/>
      <c r="BE144" s="85"/>
      <c r="BF144" s="83">
        <v>1</v>
      </c>
      <c r="BG144" s="84" t="s">
        <v>1</v>
      </c>
      <c r="BH144" s="87">
        <v>1</v>
      </c>
      <c r="BI144" s="88">
        <v>1</v>
      </c>
    </row>
    <row r="145" spans="1:61" ht="18" customHeight="1" x14ac:dyDescent="0.25">
      <c r="A145" s="308">
        <v>116</v>
      </c>
      <c r="B145" s="302" t="s">
        <v>77</v>
      </c>
      <c r="C145" s="259" t="s">
        <v>287</v>
      </c>
      <c r="D145" s="121"/>
      <c r="E145" s="122"/>
      <c r="F145" s="122"/>
      <c r="G145" s="122"/>
      <c r="H145" s="122"/>
      <c r="I145" s="76"/>
      <c r="J145" s="50"/>
      <c r="K145" s="124"/>
      <c r="L145" s="125"/>
      <c r="M145" s="125"/>
      <c r="N145" s="125"/>
      <c r="O145" s="125"/>
      <c r="P145" s="77"/>
      <c r="Q145" s="50"/>
      <c r="R145" s="74"/>
      <c r="S145" s="75"/>
      <c r="T145" s="75"/>
      <c r="U145" s="75">
        <v>3</v>
      </c>
      <c r="V145" s="75"/>
      <c r="W145" s="123"/>
      <c r="X145" s="50"/>
      <c r="Y145" s="121"/>
      <c r="Z145" s="122"/>
      <c r="AA145" s="122"/>
      <c r="AB145" s="122"/>
      <c r="AC145" s="122"/>
      <c r="AD145" s="126"/>
      <c r="AE145" s="39"/>
      <c r="AF145" s="310"/>
      <c r="AG145" s="311"/>
      <c r="AH145" s="126"/>
      <c r="AI145" s="126"/>
      <c r="AJ145" s="126"/>
      <c r="AK145" s="126"/>
      <c r="AL145" s="126"/>
      <c r="AM145" s="126"/>
      <c r="AN145" s="39"/>
      <c r="AO145" s="126"/>
      <c r="AP145" s="126"/>
      <c r="AQ145" s="126">
        <v>1</v>
      </c>
      <c r="AR145" s="126"/>
      <c r="AS145" s="126"/>
      <c r="AT145" s="126"/>
      <c r="AU145" s="39"/>
      <c r="AV145" s="304"/>
      <c r="AW145" s="84"/>
      <c r="AX145" s="57"/>
      <c r="AY145" s="304" t="s">
        <v>138</v>
      </c>
      <c r="AZ145" s="84">
        <v>2</v>
      </c>
      <c r="BA145" s="97"/>
      <c r="BB145" s="85"/>
      <c r="BC145" s="85"/>
      <c r="BD145" s="85"/>
      <c r="BE145" s="85"/>
      <c r="BF145" s="83">
        <v>1</v>
      </c>
      <c r="BG145" s="84" t="s">
        <v>1</v>
      </c>
      <c r="BH145" s="87">
        <v>1</v>
      </c>
      <c r="BI145" s="88">
        <v>1</v>
      </c>
    </row>
    <row r="146" spans="1:61" ht="19.5" customHeight="1" x14ac:dyDescent="0.25">
      <c r="A146" s="308">
        <v>117</v>
      </c>
      <c r="B146" s="259" t="s">
        <v>77</v>
      </c>
      <c r="C146" s="259" t="s">
        <v>288</v>
      </c>
      <c r="D146" s="121"/>
      <c r="E146" s="122"/>
      <c r="F146" s="122"/>
      <c r="G146" s="122"/>
      <c r="H146" s="122"/>
      <c r="I146" s="123"/>
      <c r="J146" s="50"/>
      <c r="K146" s="124"/>
      <c r="L146" s="125"/>
      <c r="M146" s="125"/>
      <c r="N146" s="125"/>
      <c r="O146" s="125"/>
      <c r="P146" s="124"/>
      <c r="Q146" s="50"/>
      <c r="R146" s="74">
        <v>4</v>
      </c>
      <c r="S146" s="75"/>
      <c r="T146" s="75"/>
      <c r="U146" s="75"/>
      <c r="V146" s="75"/>
      <c r="W146" s="123"/>
      <c r="X146" s="50"/>
      <c r="Y146" s="121">
        <v>2</v>
      </c>
      <c r="Z146" s="122"/>
      <c r="AA146" s="122"/>
      <c r="AB146" s="122"/>
      <c r="AC146" s="122"/>
      <c r="AD146" s="126"/>
      <c r="AE146" s="39"/>
      <c r="AF146" s="310"/>
      <c r="AG146" s="311"/>
      <c r="AH146" s="126"/>
      <c r="AI146" s="126"/>
      <c r="AJ146" s="126"/>
      <c r="AK146" s="126"/>
      <c r="AL146" s="126"/>
      <c r="AM146" s="126"/>
      <c r="AN146" s="39"/>
      <c r="AO146" s="126"/>
      <c r="AP146" s="126"/>
      <c r="AQ146" s="126"/>
      <c r="AR146" s="126"/>
      <c r="AS146" s="126"/>
      <c r="AT146" s="126"/>
      <c r="AU146" s="39"/>
      <c r="AV146" s="182"/>
      <c r="AW146" s="170"/>
      <c r="AX146" s="57"/>
      <c r="AY146" s="182"/>
      <c r="AZ146" s="170"/>
      <c r="BA146" s="97"/>
      <c r="BB146" s="85"/>
      <c r="BC146" s="85"/>
      <c r="BD146" s="85"/>
      <c r="BE146" s="85"/>
      <c r="BF146" s="312">
        <v>1</v>
      </c>
      <c r="BG146" s="170" t="s">
        <v>6</v>
      </c>
      <c r="BH146" s="180">
        <v>1</v>
      </c>
      <c r="BI146" s="187">
        <v>1</v>
      </c>
    </row>
    <row r="147" spans="1:61" ht="19.5" customHeight="1" x14ac:dyDescent="0.25">
      <c r="A147" s="308">
        <v>118</v>
      </c>
      <c r="B147" s="259" t="s">
        <v>77</v>
      </c>
      <c r="C147" s="259" t="s">
        <v>289</v>
      </c>
      <c r="D147" s="121">
        <v>1</v>
      </c>
      <c r="E147" s="122"/>
      <c r="F147" s="122"/>
      <c r="G147" s="122"/>
      <c r="H147" s="122"/>
      <c r="I147" s="123"/>
      <c r="J147" s="50"/>
      <c r="K147" s="124">
        <v>1</v>
      </c>
      <c r="L147" s="125"/>
      <c r="M147" s="125"/>
      <c r="N147" s="125"/>
      <c r="O147" s="125"/>
      <c r="P147" s="124"/>
      <c r="Q147" s="50"/>
      <c r="R147" s="74">
        <v>1</v>
      </c>
      <c r="S147" s="75"/>
      <c r="T147" s="75"/>
      <c r="U147" s="75"/>
      <c r="V147" s="75"/>
      <c r="W147" s="123"/>
      <c r="X147" s="50"/>
      <c r="Y147" s="121"/>
      <c r="Z147" s="122"/>
      <c r="AA147" s="122"/>
      <c r="AB147" s="122"/>
      <c r="AC147" s="122"/>
      <c r="AD147" s="126"/>
      <c r="AE147" s="39"/>
      <c r="AF147" s="310"/>
      <c r="AG147" s="311"/>
      <c r="AH147" s="126"/>
      <c r="AI147" s="126"/>
      <c r="AJ147" s="126"/>
      <c r="AK147" s="126"/>
      <c r="AL147" s="126"/>
      <c r="AM147" s="126"/>
      <c r="AN147" s="39"/>
      <c r="AO147" s="126"/>
      <c r="AP147" s="126"/>
      <c r="AQ147" s="126"/>
      <c r="AR147" s="126"/>
      <c r="AS147" s="126"/>
      <c r="AT147" s="126"/>
      <c r="AU147" s="39"/>
      <c r="AV147" s="182"/>
      <c r="AW147" s="170"/>
      <c r="AX147" s="57"/>
      <c r="AY147" s="182" t="s">
        <v>168</v>
      </c>
      <c r="AZ147" s="170">
        <v>3</v>
      </c>
      <c r="BA147" s="97"/>
      <c r="BB147" s="85"/>
      <c r="BC147" s="85"/>
      <c r="BD147" s="85"/>
      <c r="BE147" s="85"/>
      <c r="BF147" s="312">
        <v>1</v>
      </c>
      <c r="BG147" s="170" t="s">
        <v>6</v>
      </c>
      <c r="BH147" s="180">
        <v>1</v>
      </c>
      <c r="BI147" s="187">
        <v>1</v>
      </c>
    </row>
    <row r="148" spans="1:61" ht="19.5" customHeight="1" x14ac:dyDescent="0.25">
      <c r="A148" s="313">
        <v>119</v>
      </c>
      <c r="B148" s="259" t="s">
        <v>77</v>
      </c>
      <c r="C148" s="314" t="s">
        <v>422</v>
      </c>
      <c r="D148" s="295"/>
      <c r="E148" s="70">
        <v>2</v>
      </c>
      <c r="F148" s="70">
        <v>2</v>
      </c>
      <c r="G148" s="70">
        <v>2</v>
      </c>
      <c r="H148" s="70"/>
      <c r="I148" s="298"/>
      <c r="J148" s="315"/>
      <c r="K148" s="298"/>
      <c r="L148" s="70">
        <v>2</v>
      </c>
      <c r="M148" s="70">
        <v>2</v>
      </c>
      <c r="N148" s="70">
        <v>2</v>
      </c>
      <c r="O148" s="70"/>
      <c r="P148" s="298"/>
      <c r="Q148" s="316"/>
      <c r="R148" s="295"/>
      <c r="S148" s="70">
        <v>2</v>
      </c>
      <c r="T148" s="70">
        <v>2</v>
      </c>
      <c r="U148" s="70">
        <v>2</v>
      </c>
      <c r="V148" s="70"/>
      <c r="W148" s="298"/>
      <c r="X148" s="316"/>
      <c r="Y148" s="295"/>
      <c r="Z148" s="70">
        <v>2</v>
      </c>
      <c r="AA148" s="70">
        <v>2</v>
      </c>
      <c r="AB148" s="70">
        <v>2</v>
      </c>
      <c r="AC148" s="70"/>
      <c r="AD148" s="296"/>
      <c r="AE148" s="57"/>
      <c r="AF148" s="317"/>
      <c r="AG148" s="318"/>
      <c r="AH148" s="319"/>
      <c r="AI148" s="319"/>
      <c r="AJ148" s="319"/>
      <c r="AK148" s="319"/>
      <c r="AL148" s="319"/>
      <c r="AM148" s="319"/>
      <c r="AN148" s="57"/>
      <c r="AO148" s="319"/>
      <c r="AP148" s="296">
        <v>2</v>
      </c>
      <c r="AQ148" s="296">
        <v>2</v>
      </c>
      <c r="AR148" s="296">
        <v>2</v>
      </c>
      <c r="AS148" s="319"/>
      <c r="AT148" s="319"/>
      <c r="AU148" s="57"/>
      <c r="AV148" s="320"/>
      <c r="AW148" s="321"/>
      <c r="AX148" s="57"/>
      <c r="AY148" s="322"/>
      <c r="AZ148" s="323"/>
      <c r="BA148" s="45"/>
      <c r="BB148" s="45"/>
      <c r="BC148" s="45"/>
      <c r="BD148" s="45"/>
      <c r="BE148" s="45"/>
      <c r="BF148" s="324"/>
      <c r="BG148" s="323"/>
      <c r="BH148" s="322">
        <v>5</v>
      </c>
      <c r="BI148" s="323">
        <v>5</v>
      </c>
    </row>
    <row r="149" spans="1:61" ht="23.25" customHeight="1" x14ac:dyDescent="0.25">
      <c r="A149" s="325"/>
      <c r="B149" s="326"/>
      <c r="C149" s="327" t="s">
        <v>57</v>
      </c>
      <c r="D149" s="198">
        <f>SUM(D132:D148)</f>
        <v>3</v>
      </c>
      <c r="E149" s="198">
        <f>SUM(E132:E148)</f>
        <v>2</v>
      </c>
      <c r="F149" s="198">
        <f>SUM(F132:F148)</f>
        <v>7</v>
      </c>
      <c r="G149" s="328">
        <f>SUM(G132:G148)</f>
        <v>4</v>
      </c>
      <c r="H149" s="198">
        <f>SUM(H133:H148)</f>
        <v>0</v>
      </c>
      <c r="I149" s="204">
        <f>SUM(I134:I145)</f>
        <v>0</v>
      </c>
      <c r="J149" s="196" t="s">
        <v>39</v>
      </c>
      <c r="K149" s="210">
        <f>SUM(K132:K148)</f>
        <v>3</v>
      </c>
      <c r="L149" s="198">
        <f>SUM(L132:L148)</f>
        <v>5</v>
      </c>
      <c r="M149" s="328">
        <f>SUM(M132:M148)</f>
        <v>10</v>
      </c>
      <c r="N149" s="198">
        <f>SUM(N132:N148)</f>
        <v>4</v>
      </c>
      <c r="O149" s="203">
        <f>SUM(O132:O148)</f>
        <v>0</v>
      </c>
      <c r="P149" s="204">
        <f>SUM(AM132:AM148)</f>
        <v>0</v>
      </c>
      <c r="Q149" s="196"/>
      <c r="R149" s="329">
        <f t="shared" ref="R149:W149" si="6">SUM(R132:R148)</f>
        <v>5</v>
      </c>
      <c r="S149" s="198">
        <f t="shared" si="6"/>
        <v>2</v>
      </c>
      <c r="T149" s="328">
        <f t="shared" si="6"/>
        <v>12</v>
      </c>
      <c r="U149" s="198">
        <f t="shared" si="6"/>
        <v>8</v>
      </c>
      <c r="V149" s="203">
        <f t="shared" si="6"/>
        <v>3</v>
      </c>
      <c r="W149" s="204">
        <f t="shared" si="6"/>
        <v>0</v>
      </c>
      <c r="X149" s="196"/>
      <c r="Y149" s="329">
        <f t="shared" ref="Y149:AD149" si="7">SUM(Y132:Y148)</f>
        <v>2</v>
      </c>
      <c r="Z149" s="198">
        <f t="shared" si="7"/>
        <v>2</v>
      </c>
      <c r="AA149" s="328">
        <f t="shared" si="7"/>
        <v>6</v>
      </c>
      <c r="AB149" s="198">
        <f t="shared" si="7"/>
        <v>2</v>
      </c>
      <c r="AC149" s="198">
        <f t="shared" si="7"/>
        <v>1</v>
      </c>
      <c r="AD149" s="193">
        <f t="shared" si="7"/>
        <v>0</v>
      </c>
      <c r="AE149" s="196"/>
      <c r="AF149" s="330">
        <f>SUM(AF3:AF92)</f>
        <v>0</v>
      </c>
      <c r="AG149" s="331">
        <f>SUM(AG3:AG92)</f>
        <v>0</v>
      </c>
      <c r="AH149" s="198">
        <f t="shared" ref="AH149:AM149" si="8">SUM(AH132:AH148)</f>
        <v>0</v>
      </c>
      <c r="AI149" s="198">
        <f t="shared" si="8"/>
        <v>0</v>
      </c>
      <c r="AJ149" s="198">
        <f t="shared" si="8"/>
        <v>2</v>
      </c>
      <c r="AK149" s="198">
        <f t="shared" si="8"/>
        <v>0</v>
      </c>
      <c r="AL149" s="198">
        <f t="shared" si="8"/>
        <v>0</v>
      </c>
      <c r="AM149" s="204">
        <f t="shared" si="8"/>
        <v>0</v>
      </c>
      <c r="AN149" s="196"/>
      <c r="AO149" s="329">
        <f t="shared" ref="AO149:AT149" si="9">SUM(AO132:AO148)</f>
        <v>1</v>
      </c>
      <c r="AP149" s="198">
        <f t="shared" si="9"/>
        <v>3</v>
      </c>
      <c r="AQ149" s="198">
        <f t="shared" si="9"/>
        <v>5</v>
      </c>
      <c r="AR149" s="198">
        <f t="shared" si="9"/>
        <v>8</v>
      </c>
      <c r="AS149" s="328">
        <f t="shared" si="9"/>
        <v>1</v>
      </c>
      <c r="AT149" s="204">
        <f t="shared" si="9"/>
        <v>0</v>
      </c>
      <c r="AU149" s="332"/>
      <c r="AV149" s="333"/>
      <c r="AW149" s="333"/>
      <c r="AX149" s="334"/>
      <c r="AY149" s="335" t="s">
        <v>9</v>
      </c>
      <c r="AZ149" s="336">
        <f>SUM(AZ132:AZ148)</f>
        <v>22</v>
      </c>
      <c r="BA149" s="105" t="s">
        <v>39</v>
      </c>
      <c r="BF149" s="337">
        <f>SUM(BF132:BF148)</f>
        <v>15</v>
      </c>
      <c r="BG149" s="338" t="s">
        <v>43</v>
      </c>
      <c r="BH149" s="339">
        <f>SUM(BH132:BH148)</f>
        <v>21</v>
      </c>
      <c r="BI149" s="336">
        <f>SUM(BI132:BI148)</f>
        <v>21</v>
      </c>
    </row>
    <row r="150" spans="1:61" ht="22.5" customHeight="1" thickBot="1" x14ac:dyDescent="0.3">
      <c r="A150" s="340"/>
      <c r="B150" s="326"/>
      <c r="C150" s="327" t="s">
        <v>51</v>
      </c>
      <c r="D150" s="213" t="s">
        <v>6</v>
      </c>
      <c r="E150" s="213" t="s">
        <v>3</v>
      </c>
      <c r="F150" s="213" t="s">
        <v>1</v>
      </c>
      <c r="G150" s="213" t="s">
        <v>5</v>
      </c>
      <c r="H150" s="213" t="s">
        <v>2</v>
      </c>
      <c r="I150" s="209" t="s">
        <v>4</v>
      </c>
      <c r="J150" s="341"/>
      <c r="K150" s="216" t="s">
        <v>6</v>
      </c>
      <c r="L150" s="213" t="s">
        <v>3</v>
      </c>
      <c r="M150" s="213" t="s">
        <v>1</v>
      </c>
      <c r="N150" s="213" t="s">
        <v>5</v>
      </c>
      <c r="O150" s="213" t="s">
        <v>2</v>
      </c>
      <c r="P150" s="342" t="s">
        <v>4</v>
      </c>
      <c r="Q150" s="196"/>
      <c r="R150" s="343" t="s">
        <v>6</v>
      </c>
      <c r="S150" s="213" t="s">
        <v>3</v>
      </c>
      <c r="T150" s="213" t="s">
        <v>1</v>
      </c>
      <c r="U150" s="213" t="s">
        <v>5</v>
      </c>
      <c r="V150" s="213" t="s">
        <v>2</v>
      </c>
      <c r="W150" s="342" t="s">
        <v>4</v>
      </c>
      <c r="X150" s="196"/>
      <c r="Y150" s="343" t="s">
        <v>6</v>
      </c>
      <c r="Z150" s="213" t="s">
        <v>3</v>
      </c>
      <c r="AA150" s="213" t="s">
        <v>1</v>
      </c>
      <c r="AB150" s="213" t="s">
        <v>5</v>
      </c>
      <c r="AC150" s="213" t="s">
        <v>2</v>
      </c>
      <c r="AD150" s="209" t="s">
        <v>4</v>
      </c>
      <c r="AE150" s="196"/>
      <c r="AF150" s="344" t="s">
        <v>3</v>
      </c>
      <c r="AG150" s="345" t="s">
        <v>5</v>
      </c>
      <c r="AH150" s="213" t="s">
        <v>6</v>
      </c>
      <c r="AI150" s="213" t="s">
        <v>3</v>
      </c>
      <c r="AJ150" s="213" t="s">
        <v>1</v>
      </c>
      <c r="AK150" s="213" t="s">
        <v>5</v>
      </c>
      <c r="AL150" s="213" t="s">
        <v>2</v>
      </c>
      <c r="AM150" s="209" t="s">
        <v>4</v>
      </c>
      <c r="AN150" s="196"/>
      <c r="AO150" s="343" t="s">
        <v>6</v>
      </c>
      <c r="AP150" s="213" t="s">
        <v>3</v>
      </c>
      <c r="AQ150" s="213" t="s">
        <v>1</v>
      </c>
      <c r="AR150" s="213" t="s">
        <v>5</v>
      </c>
      <c r="AS150" s="213" t="s">
        <v>2</v>
      </c>
      <c r="AT150" s="346" t="s">
        <v>4</v>
      </c>
      <c r="AU150" s="315"/>
      <c r="AV150" s="495" t="s">
        <v>9</v>
      </c>
      <c r="AW150" s="496"/>
      <c r="AX150" s="334"/>
      <c r="AY150" s="502" t="s">
        <v>10</v>
      </c>
      <c r="AZ150" s="503"/>
      <c r="BF150" s="478"/>
      <c r="BG150" s="479"/>
      <c r="BH150" s="347" t="s">
        <v>55</v>
      </c>
      <c r="BI150" s="348" t="s">
        <v>56</v>
      </c>
    </row>
    <row r="151" spans="1:61" ht="15.75" customHeight="1" x14ac:dyDescent="0.25">
      <c r="B151" s="350"/>
      <c r="C151" s="351"/>
      <c r="D151" s="352"/>
      <c r="E151" s="352"/>
      <c r="F151" s="352"/>
      <c r="G151" s="352"/>
      <c r="H151" s="352"/>
      <c r="I151" s="353"/>
      <c r="J151" s="354"/>
      <c r="K151" s="355"/>
      <c r="L151" s="355"/>
      <c r="M151" s="355"/>
      <c r="N151" s="355"/>
      <c r="O151" s="355"/>
      <c r="P151" s="351"/>
      <c r="Q151" s="351"/>
      <c r="R151" s="355"/>
      <c r="S151" s="355"/>
      <c r="T151" s="355"/>
      <c r="U151" s="355"/>
      <c r="V151" s="355"/>
      <c r="W151" s="353"/>
      <c r="X151" s="351"/>
      <c r="Y151" s="353"/>
      <c r="Z151" s="353"/>
      <c r="AA151" s="353"/>
      <c r="AB151" s="353"/>
      <c r="AC151" s="353"/>
      <c r="AD151" s="353"/>
      <c r="AE151" s="356"/>
      <c r="AF151" s="357"/>
      <c r="AG151" s="357"/>
      <c r="AH151" s="357"/>
      <c r="AI151" s="357"/>
      <c r="AJ151" s="357"/>
      <c r="AK151" s="357"/>
      <c r="AL151" s="357"/>
      <c r="AN151" s="357"/>
      <c r="AO151" s="357"/>
      <c r="AP151" s="357"/>
      <c r="AQ151" s="357"/>
      <c r="AR151" s="357"/>
      <c r="AS151" s="357"/>
      <c r="AT151" s="357"/>
      <c r="AU151" s="357"/>
      <c r="AV151" s="358"/>
      <c r="AW151" s="358"/>
      <c r="AX151" s="356"/>
      <c r="AY151" s="359"/>
      <c r="AZ151" s="359"/>
      <c r="BA151" s="21"/>
    </row>
    <row r="152" spans="1:61" ht="15" customHeight="1" x14ac:dyDescent="0.2">
      <c r="C152" s="351"/>
      <c r="D152" s="352"/>
      <c r="E152" s="352"/>
      <c r="F152" s="352"/>
      <c r="G152" s="352"/>
      <c r="H152" s="352"/>
      <c r="I152" s="353"/>
      <c r="J152" s="360"/>
      <c r="K152" s="355"/>
      <c r="L152" s="355"/>
      <c r="M152" s="355"/>
      <c r="N152" s="355"/>
      <c r="O152" s="355"/>
      <c r="P152" s="351"/>
      <c r="Q152" s="351"/>
      <c r="R152" s="355"/>
      <c r="S152" s="355"/>
      <c r="T152" s="355"/>
      <c r="U152" s="355"/>
      <c r="V152" s="355"/>
      <c r="W152" s="353"/>
      <c r="X152" s="351"/>
      <c r="Y152" s="353"/>
      <c r="Z152" s="353"/>
      <c r="AA152" s="353"/>
      <c r="AB152" s="353"/>
      <c r="AC152" s="504"/>
      <c r="AD152" s="504"/>
      <c r="AE152" s="504"/>
      <c r="AF152" s="504"/>
      <c r="AG152" s="504"/>
      <c r="AH152" s="504"/>
      <c r="AI152" s="504"/>
      <c r="AJ152" s="504"/>
      <c r="AK152" s="357"/>
      <c r="AL152" s="357"/>
      <c r="AN152" s="357"/>
      <c r="AO152" s="361"/>
      <c r="AP152" s="362"/>
      <c r="AQ152" s="362"/>
      <c r="AR152" s="362"/>
      <c r="AS152" s="362"/>
      <c r="AT152" s="362"/>
      <c r="AU152" s="362"/>
      <c r="AZ152" s="363"/>
      <c r="BA152" s="21"/>
    </row>
    <row r="153" spans="1:61" ht="15.6" customHeight="1" x14ac:dyDescent="0.2">
      <c r="B153" s="351"/>
      <c r="C153" s="351"/>
      <c r="D153" s="255"/>
      <c r="E153" s="255"/>
      <c r="F153" s="255"/>
      <c r="G153" s="255"/>
      <c r="H153" s="255"/>
      <c r="I153" s="22"/>
      <c r="J153" s="360"/>
      <c r="K153" s="349"/>
      <c r="L153" s="349"/>
      <c r="M153" s="349"/>
      <c r="N153" s="349"/>
      <c r="O153" s="353"/>
      <c r="Q153" s="21"/>
      <c r="R153" s="349"/>
      <c r="S153" s="349"/>
      <c r="T153" s="349"/>
      <c r="U153" s="349"/>
      <c r="V153" s="364"/>
      <c r="W153" s="22"/>
      <c r="X153" s="21"/>
      <c r="AC153" s="504"/>
      <c r="AD153" s="504"/>
      <c r="AE153" s="504"/>
      <c r="AF153" s="504"/>
      <c r="AG153" s="504"/>
      <c r="AH153" s="504"/>
      <c r="AI153" s="504"/>
      <c r="AJ153" s="504"/>
      <c r="AL153" s="230"/>
      <c r="AM153" s="231"/>
      <c r="AO153" s="361"/>
      <c r="AP153" s="362"/>
      <c r="AQ153" s="362"/>
      <c r="AR153" s="362"/>
      <c r="AS153" s="362"/>
      <c r="AT153" s="362"/>
      <c r="AU153" s="362"/>
      <c r="AV153" s="512" t="s">
        <v>79</v>
      </c>
      <c r="AW153" s="513"/>
      <c r="AX153" s="513"/>
      <c r="AY153" s="513"/>
      <c r="AZ153" s="514"/>
      <c r="BA153" s="353"/>
      <c r="BB153" s="353"/>
      <c r="BC153" s="353"/>
      <c r="BD153" s="353"/>
      <c r="BE153" s="353"/>
      <c r="BF153" s="357"/>
      <c r="BG153" s="357"/>
    </row>
    <row r="154" spans="1:61" ht="15" customHeight="1" x14ac:dyDescent="0.25">
      <c r="B154" s="351"/>
      <c r="C154" s="351"/>
      <c r="D154" s="255"/>
      <c r="E154" s="255"/>
      <c r="F154" s="255"/>
      <c r="G154" s="255"/>
      <c r="H154" s="255"/>
      <c r="I154" s="22"/>
      <c r="J154" s="360"/>
      <c r="K154" s="494"/>
      <c r="L154" s="494"/>
      <c r="M154" s="494"/>
      <c r="N154" s="494"/>
      <c r="O154" s="353"/>
      <c r="Q154" s="21"/>
      <c r="R154" s="493"/>
      <c r="S154" s="493"/>
      <c r="T154" s="493"/>
      <c r="U154" s="493"/>
      <c r="V154" s="365"/>
      <c r="W154" s="22"/>
      <c r="X154" s="21"/>
      <c r="AC154" s="366"/>
      <c r="AD154" s="367"/>
      <c r="AE154" s="367"/>
      <c r="AF154" s="367"/>
      <c r="AG154" s="367"/>
      <c r="AH154" s="366"/>
      <c r="AI154" s="367"/>
      <c r="AJ154" s="257"/>
      <c r="AL154" s="230"/>
      <c r="AM154" s="231"/>
      <c r="AO154" s="454" t="s">
        <v>169</v>
      </c>
      <c r="AP154" s="455"/>
      <c r="AQ154" s="455"/>
      <c r="AR154" s="455"/>
      <c r="AS154" s="456"/>
      <c r="AT154" s="368"/>
      <c r="AU154" s="369"/>
      <c r="AV154" s="515"/>
      <c r="AW154" s="516"/>
      <c r="AX154" s="516"/>
      <c r="AY154" s="516"/>
      <c r="AZ154" s="517"/>
      <c r="BA154" s="370"/>
      <c r="BB154" s="370"/>
      <c r="BC154" s="370"/>
      <c r="BD154" s="370"/>
      <c r="BE154" s="370"/>
      <c r="BF154" s="370"/>
      <c r="BG154" s="370"/>
    </row>
    <row r="155" spans="1:61" ht="15.75" x14ac:dyDescent="0.25">
      <c r="B155" s="351"/>
      <c r="C155" s="351"/>
      <c r="D155" s="371"/>
      <c r="E155" s="371"/>
      <c r="F155" s="371"/>
      <c r="G155" s="371"/>
      <c r="H155" s="372"/>
      <c r="I155" s="22"/>
      <c r="J155" s="360"/>
      <c r="K155" s="494"/>
      <c r="L155" s="494"/>
      <c r="M155" s="494"/>
      <c r="N155" s="494"/>
      <c r="O155" s="353"/>
      <c r="Q155" s="21"/>
      <c r="R155" s="365"/>
      <c r="S155" s="365"/>
      <c r="T155" s="365"/>
      <c r="U155" s="365"/>
      <c r="V155" s="365"/>
      <c r="W155" s="22"/>
      <c r="X155" s="21"/>
      <c r="AC155" s="366"/>
      <c r="AD155" s="367"/>
      <c r="AE155" s="367"/>
      <c r="AF155" s="367"/>
      <c r="AG155" s="367"/>
      <c r="AH155" s="367"/>
      <c r="AI155" s="367"/>
      <c r="AJ155" s="257"/>
      <c r="AL155" s="230"/>
      <c r="AM155" s="231"/>
      <c r="AO155" s="457"/>
      <c r="AP155" s="458"/>
      <c r="AQ155" s="458"/>
      <c r="AR155" s="458"/>
      <c r="AS155" s="459"/>
      <c r="AT155" s="373"/>
      <c r="AU155" s="374"/>
      <c r="AV155" s="375" t="s">
        <v>128</v>
      </c>
      <c r="AW155" s="251"/>
      <c r="AX155" s="251"/>
      <c r="AY155" s="252"/>
      <c r="AZ155" s="376">
        <f>SUMIF(AY132:AY148,"30X30",AZ132:AZ148)</f>
        <v>3</v>
      </c>
      <c r="BA155" s="370"/>
      <c r="BB155" s="370"/>
      <c r="BC155" s="370"/>
      <c r="BD155" s="370"/>
      <c r="BE155" s="370"/>
      <c r="BF155" s="370"/>
      <c r="BG155" s="370"/>
    </row>
    <row r="156" spans="1:61" ht="15.75" x14ac:dyDescent="0.25">
      <c r="C156" s="351"/>
      <c r="D156" s="371"/>
      <c r="E156" s="371"/>
      <c r="F156" s="371"/>
      <c r="G156" s="371"/>
      <c r="H156" s="372"/>
      <c r="I156" s="22"/>
      <c r="J156" s="360"/>
      <c r="K156" s="494"/>
      <c r="L156" s="494"/>
      <c r="M156" s="494"/>
      <c r="N156" s="494"/>
      <c r="O156" s="353"/>
      <c r="Q156" s="21"/>
      <c r="W156" s="22"/>
      <c r="X156" s="21"/>
      <c r="AC156" s="366"/>
      <c r="AD156" s="367"/>
      <c r="AE156" s="367"/>
      <c r="AF156" s="367"/>
      <c r="AG156" s="367"/>
      <c r="AH156" s="367"/>
      <c r="AI156" s="367"/>
      <c r="AJ156" s="257"/>
      <c r="AL156" s="230"/>
      <c r="AM156" s="231"/>
      <c r="AO156" s="234" t="s">
        <v>146</v>
      </c>
      <c r="AP156" s="377"/>
      <c r="AQ156" s="377"/>
      <c r="AR156" s="378"/>
      <c r="AS156" s="379">
        <v>3</v>
      </c>
      <c r="AT156" s="373"/>
      <c r="AU156" s="374"/>
      <c r="AV156" s="375" t="s">
        <v>107</v>
      </c>
      <c r="AW156" s="251"/>
      <c r="AX156" s="251"/>
      <c r="AY156" s="252"/>
      <c r="AZ156" s="376">
        <f>SUMIF(AY132:AY148,"32X34",AZ132:AZ148)</f>
        <v>1</v>
      </c>
      <c r="BA156" s="257"/>
      <c r="BB156" s="257"/>
      <c r="BC156" s="380"/>
      <c r="BD156" s="257"/>
      <c r="BE156" s="380"/>
      <c r="BF156" s="380"/>
      <c r="BG156" s="257"/>
    </row>
    <row r="157" spans="1:61" ht="15.75" x14ac:dyDescent="0.25">
      <c r="C157" s="351"/>
      <c r="D157" s="371"/>
      <c r="E157" s="371"/>
      <c r="F157" s="371"/>
      <c r="G157" s="371"/>
      <c r="H157" s="372"/>
      <c r="I157" s="22"/>
      <c r="J157" s="360"/>
      <c r="K157" s="493"/>
      <c r="L157" s="493"/>
      <c r="M157" s="493"/>
      <c r="N157" s="493"/>
      <c r="O157" s="381"/>
      <c r="Q157" s="21"/>
      <c r="W157" s="22"/>
      <c r="X157" s="21"/>
      <c r="AC157" s="353"/>
      <c r="AD157" s="357"/>
      <c r="AE157" s="357"/>
      <c r="AF157" s="357"/>
      <c r="AG157" s="357"/>
      <c r="AH157" s="357"/>
      <c r="AI157" s="357"/>
      <c r="AJ157" s="357"/>
      <c r="AL157" s="230"/>
      <c r="AM157" s="231"/>
      <c r="AO157" s="250" t="s">
        <v>147</v>
      </c>
      <c r="AP157" s="251"/>
      <c r="AQ157" s="251"/>
      <c r="AR157" s="378"/>
      <c r="AS157" s="379">
        <v>2</v>
      </c>
      <c r="AT157" s="373"/>
      <c r="AU157" s="374"/>
      <c r="AV157" s="375" t="s">
        <v>138</v>
      </c>
      <c r="AW157" s="251"/>
      <c r="AX157" s="251"/>
      <c r="AY157" s="252"/>
      <c r="AZ157" s="376">
        <f>SUMIF(AY132:AY148,"36X30",AZ132:AZ148)</f>
        <v>5</v>
      </c>
      <c r="BA157" s="257"/>
      <c r="BB157" s="257"/>
      <c r="BC157" s="380"/>
      <c r="BD157" s="257"/>
      <c r="BE157" s="380"/>
      <c r="BF157" s="380"/>
      <c r="BG157" s="257"/>
    </row>
    <row r="158" spans="1:61" ht="15.75" x14ac:dyDescent="0.25">
      <c r="B158" s="21"/>
      <c r="C158" s="351"/>
      <c r="D158" s="371"/>
      <c r="E158" s="371"/>
      <c r="F158" s="371"/>
      <c r="G158" s="371"/>
      <c r="H158" s="372"/>
      <c r="I158" s="22"/>
      <c r="J158" s="360"/>
      <c r="K158" s="365"/>
      <c r="L158" s="365"/>
      <c r="M158" s="365"/>
      <c r="N158" s="365"/>
      <c r="O158" s="381"/>
      <c r="Q158" s="21"/>
      <c r="W158" s="22"/>
      <c r="X158" s="21"/>
      <c r="AC158" s="353"/>
      <c r="AD158" s="357"/>
      <c r="AE158" s="357"/>
      <c r="AF158" s="357"/>
      <c r="AG158" s="357"/>
      <c r="AH158" s="357"/>
      <c r="AI158" s="357"/>
      <c r="AJ158" s="357"/>
      <c r="AL158" s="230"/>
      <c r="AM158" s="231"/>
      <c r="AO158" s="250" t="s">
        <v>148</v>
      </c>
      <c r="AP158" s="251"/>
      <c r="AQ158" s="251"/>
      <c r="AR158" s="378"/>
      <c r="AS158" s="379">
        <v>6</v>
      </c>
      <c r="AT158" s="373"/>
      <c r="AU158" s="374"/>
      <c r="AV158" s="375" t="s">
        <v>136</v>
      </c>
      <c r="AW158" s="251"/>
      <c r="AX158" s="251"/>
      <c r="AY158" s="252"/>
      <c r="AZ158" s="376">
        <f>SUMIF(AY132:AY148,"36X32",AZ132:AZ148)</f>
        <v>2</v>
      </c>
      <c r="BA158" s="257"/>
      <c r="BB158" s="257"/>
      <c r="BC158" s="380"/>
      <c r="BD158" s="257"/>
      <c r="BE158" s="380"/>
      <c r="BF158" s="380"/>
      <c r="BG158" s="257"/>
    </row>
    <row r="159" spans="1:61" ht="15.75" x14ac:dyDescent="0.25">
      <c r="B159" s="21"/>
      <c r="C159" s="351"/>
      <c r="D159" s="371"/>
      <c r="E159" s="371"/>
      <c r="F159" s="371"/>
      <c r="G159" s="371"/>
      <c r="H159" s="372"/>
      <c r="I159" s="22"/>
      <c r="J159" s="360"/>
      <c r="K159" s="365"/>
      <c r="L159" s="365"/>
      <c r="M159" s="365"/>
      <c r="N159" s="365"/>
      <c r="O159" s="381"/>
      <c r="Q159" s="21"/>
      <c r="W159" s="22"/>
      <c r="X159" s="21"/>
      <c r="AD159" s="231"/>
      <c r="AL159" s="230"/>
      <c r="AM159" s="231"/>
      <c r="AO159" s="250" t="s">
        <v>5</v>
      </c>
      <c r="AP159" s="251"/>
      <c r="AQ159" s="251"/>
      <c r="AR159" s="378"/>
      <c r="AS159" s="379">
        <v>6</v>
      </c>
      <c r="AT159" s="373"/>
      <c r="AU159" s="374"/>
      <c r="AV159" s="375" t="s">
        <v>141</v>
      </c>
      <c r="AW159" s="251"/>
      <c r="AX159" s="251"/>
      <c r="AY159" s="252"/>
      <c r="AZ159" s="382">
        <f>SUMIF(AY132:AY148,"40X30",AZ132:AZ148)</f>
        <v>2</v>
      </c>
      <c r="BA159" s="257"/>
      <c r="BB159" s="257"/>
      <c r="BC159" s="380"/>
      <c r="BD159" s="257"/>
      <c r="BE159" s="380"/>
      <c r="BF159" s="380"/>
      <c r="BG159" s="366"/>
    </row>
    <row r="160" spans="1:61" ht="15.75" x14ac:dyDescent="0.25">
      <c r="B160" s="21"/>
      <c r="C160" s="351"/>
      <c r="D160" s="371"/>
      <c r="E160" s="371"/>
      <c r="F160" s="371"/>
      <c r="G160" s="371"/>
      <c r="H160" s="372"/>
      <c r="I160" s="22"/>
      <c r="J160" s="360"/>
      <c r="K160" s="365"/>
      <c r="L160" s="365"/>
      <c r="M160" s="365"/>
      <c r="N160" s="365"/>
      <c r="O160" s="381"/>
      <c r="Q160" s="21"/>
      <c r="W160" s="22"/>
      <c r="X160" s="21"/>
      <c r="AD160" s="231"/>
      <c r="AL160" s="230"/>
      <c r="AM160" s="231"/>
      <c r="AO160" s="250" t="s">
        <v>2</v>
      </c>
      <c r="AP160" s="251"/>
      <c r="AQ160" s="251"/>
      <c r="AR160" s="378"/>
      <c r="AS160" s="379">
        <v>6</v>
      </c>
      <c r="AT160" s="373"/>
      <c r="AU160" s="374"/>
      <c r="AV160" s="383" t="s">
        <v>166</v>
      </c>
      <c r="AW160" s="384"/>
      <c r="AX160" s="384"/>
      <c r="AY160" s="385"/>
      <c r="AZ160" s="386">
        <f>SUMIF(AY132:AY148,"44X30",AZ132:AZ148)</f>
        <v>3</v>
      </c>
      <c r="BA160" s="257"/>
      <c r="BB160" s="257"/>
      <c r="BC160" s="257"/>
      <c r="BD160" s="257"/>
      <c r="BE160" s="257"/>
      <c r="BF160" s="257"/>
      <c r="BG160" s="257"/>
    </row>
    <row r="161" spans="2:59" ht="15.75" customHeight="1" x14ac:dyDescent="0.25">
      <c r="B161" s="21"/>
      <c r="C161" s="351"/>
      <c r="D161" s="371"/>
      <c r="E161" s="371"/>
      <c r="F161" s="371"/>
      <c r="G161" s="371"/>
      <c r="H161" s="372"/>
      <c r="I161" s="22"/>
      <c r="J161" s="360"/>
      <c r="Q161" s="21"/>
      <c r="W161" s="22"/>
      <c r="X161" s="21"/>
      <c r="AD161" s="231"/>
      <c r="AL161" s="230"/>
      <c r="AO161" s="387"/>
      <c r="AP161" s="388"/>
      <c r="AQ161" s="388"/>
      <c r="AR161" s="378"/>
      <c r="AS161" s="379"/>
      <c r="AT161" s="373"/>
      <c r="AU161" s="374"/>
      <c r="AV161" s="383" t="s">
        <v>167</v>
      </c>
      <c r="AW161" s="384"/>
      <c r="AX161" s="384"/>
      <c r="AY161" s="385"/>
      <c r="AZ161" s="386">
        <f>SUMIF(AY132:AY148,"44X32",AZ132:AZ148)</f>
        <v>2</v>
      </c>
      <c r="BA161" s="257"/>
      <c r="BB161" s="257"/>
      <c r="BC161" s="257"/>
      <c r="BD161" s="257"/>
      <c r="BE161" s="257"/>
      <c r="BF161" s="257"/>
      <c r="BG161" s="257"/>
    </row>
    <row r="162" spans="2:59" ht="15.75" x14ac:dyDescent="0.25">
      <c r="B162" s="21"/>
      <c r="C162" s="351"/>
      <c r="D162" s="371"/>
      <c r="E162" s="371"/>
      <c r="F162" s="371"/>
      <c r="G162" s="371"/>
      <c r="H162" s="372"/>
      <c r="I162" s="22"/>
      <c r="J162" s="360"/>
      <c r="L162" s="351"/>
      <c r="M162" s="351"/>
      <c r="Q162" s="21"/>
      <c r="W162" s="22"/>
      <c r="X162" s="21"/>
      <c r="AD162" s="231"/>
      <c r="AL162" s="230"/>
      <c r="AO162" s="389" t="s">
        <v>58</v>
      </c>
      <c r="AP162" s="388"/>
      <c r="AQ162" s="388"/>
      <c r="AR162" s="378"/>
      <c r="AS162" s="379">
        <f>SUM(AS156:AS160)</f>
        <v>23</v>
      </c>
      <c r="AT162" s="373"/>
      <c r="AU162" s="374"/>
      <c r="AV162" s="383" t="s">
        <v>142</v>
      </c>
      <c r="AW162" s="384"/>
      <c r="AX162" s="384"/>
      <c r="AY162" s="385"/>
      <c r="AZ162" s="386">
        <f>SUMIF(AY132:AY148,"46X30",AZ132:AZ148)</f>
        <v>2</v>
      </c>
      <c r="BA162" s="390"/>
      <c r="BB162" s="390"/>
      <c r="BC162" s="390"/>
      <c r="BD162" s="390"/>
      <c r="BE162" s="390"/>
      <c r="BF162" s="390"/>
      <c r="BG162" s="257"/>
    </row>
    <row r="163" spans="2:59" ht="15.75" x14ac:dyDescent="0.25">
      <c r="B163" s="21"/>
      <c r="C163" s="351"/>
      <c r="D163" s="371"/>
      <c r="E163" s="371"/>
      <c r="F163" s="371"/>
      <c r="G163" s="371"/>
      <c r="H163" s="372"/>
      <c r="I163" s="351"/>
      <c r="J163" s="21"/>
      <c r="K163" s="351"/>
      <c r="L163" s="391"/>
      <c r="M163" s="392"/>
      <c r="N163" s="351"/>
      <c r="O163" s="351"/>
      <c r="P163" s="351"/>
      <c r="Q163" s="353"/>
      <c r="R163" s="353"/>
      <c r="W163" s="22"/>
      <c r="X163" s="21"/>
      <c r="AD163" s="231"/>
      <c r="AL163" s="230"/>
      <c r="AR163" s="373"/>
      <c r="AS163" s="373"/>
      <c r="AT163" s="373"/>
      <c r="AU163" s="374"/>
      <c r="AV163" s="383" t="s">
        <v>161</v>
      </c>
      <c r="AW163" s="384"/>
      <c r="AX163" s="384"/>
      <c r="AY163" s="385"/>
      <c r="AZ163" s="386">
        <f>SUMIF(AY132:AY148,"48X32",AZ132:AZ148)</f>
        <v>2</v>
      </c>
      <c r="BA163" s="257"/>
      <c r="BB163" s="257"/>
      <c r="BC163" s="257"/>
      <c r="BD163" s="257"/>
      <c r="BE163" s="257"/>
      <c r="BF163" s="257"/>
      <c r="BG163" s="257"/>
    </row>
    <row r="164" spans="2:59" ht="15.75" customHeight="1" x14ac:dyDescent="0.25">
      <c r="B164" s="21"/>
      <c r="C164" s="351"/>
      <c r="D164" s="506"/>
      <c r="E164" s="506"/>
      <c r="F164" s="506"/>
      <c r="G164" s="506"/>
      <c r="H164" s="372"/>
      <c r="J164" s="21"/>
      <c r="K164" s="393"/>
      <c r="L164" s="393"/>
      <c r="M164" s="393"/>
      <c r="N164" s="393"/>
      <c r="O164" s="393"/>
      <c r="P164" s="393"/>
      <c r="Q164" s="393"/>
      <c r="R164" s="393"/>
      <c r="S164" s="393"/>
      <c r="T164" s="393"/>
      <c r="U164" s="393"/>
      <c r="V164" s="393"/>
      <c r="W164" s="393"/>
      <c r="X164" s="393"/>
      <c r="Y164" s="393"/>
      <c r="Z164" s="393"/>
      <c r="AA164" s="393"/>
      <c r="AB164" s="393"/>
      <c r="AC164" s="393"/>
      <c r="AD164" s="393"/>
      <c r="AE164" s="393"/>
      <c r="AF164" s="394"/>
      <c r="AG164" s="394"/>
      <c r="AH164" s="393"/>
      <c r="AI164" s="393"/>
      <c r="AJ164" s="393"/>
      <c r="AK164" s="393"/>
      <c r="AL164" s="393"/>
      <c r="AR164" s="373"/>
      <c r="AS164" s="373"/>
      <c r="AT164" s="373"/>
      <c r="AU164" s="374"/>
      <c r="AV164" s="509"/>
      <c r="AW164" s="510"/>
      <c r="AX164" s="510"/>
      <c r="AY164" s="511"/>
      <c r="AZ164" s="382"/>
      <c r="BA164" s="395"/>
      <c r="BB164" s="395"/>
      <c r="BC164" s="395"/>
      <c r="BD164" s="395"/>
      <c r="BE164" s="395"/>
      <c r="BF164" s="395"/>
      <c r="BG164" s="366"/>
    </row>
    <row r="165" spans="2:59" ht="15.75" x14ac:dyDescent="0.25">
      <c r="B165" s="21"/>
      <c r="C165" s="351"/>
      <c r="D165" s="505"/>
      <c r="E165" s="505"/>
      <c r="F165" s="505"/>
      <c r="G165" s="505"/>
      <c r="H165" s="396"/>
      <c r="J165" s="21"/>
      <c r="K165" s="393"/>
      <c r="L165" s="393"/>
      <c r="M165" s="393"/>
      <c r="N165" s="393"/>
      <c r="O165" s="393"/>
      <c r="P165" s="393"/>
      <c r="Q165" s="393"/>
      <c r="R165" s="393"/>
      <c r="S165" s="393"/>
      <c r="T165" s="393"/>
      <c r="U165" s="393"/>
      <c r="V165" s="393"/>
      <c r="W165" s="393"/>
      <c r="X165" s="393"/>
      <c r="Y165" s="393"/>
      <c r="Z165" s="393"/>
      <c r="AA165" s="393"/>
      <c r="AB165" s="393"/>
      <c r="AC165" s="393"/>
      <c r="AD165" s="393"/>
      <c r="AE165" s="393"/>
      <c r="AF165" s="394"/>
      <c r="AG165" s="394"/>
      <c r="AH165" s="393"/>
      <c r="AI165" s="393"/>
      <c r="AJ165" s="393"/>
      <c r="AK165" s="393"/>
      <c r="AL165" s="393"/>
      <c r="AR165" s="373"/>
      <c r="AS165" s="373"/>
      <c r="AT165" s="373"/>
      <c r="AU165" s="374"/>
      <c r="AV165" s="497" t="s">
        <v>58</v>
      </c>
      <c r="AW165" s="498"/>
      <c r="AX165" s="498"/>
      <c r="AY165" s="499"/>
      <c r="AZ165" s="397">
        <f>SUM(AZ155:AZ163)</f>
        <v>22</v>
      </c>
      <c r="BA165" s="228"/>
      <c r="BB165" s="228"/>
      <c r="BC165" s="228"/>
      <c r="BD165" s="228"/>
      <c r="BE165" s="228"/>
      <c r="BF165" s="228"/>
      <c r="BG165" s="228"/>
    </row>
    <row r="166" spans="2:59" ht="15.75" x14ac:dyDescent="0.25">
      <c r="B166" s="21"/>
      <c r="C166" s="351"/>
      <c r="D166" s="353"/>
      <c r="J166" s="21"/>
      <c r="K166" s="393"/>
      <c r="L166" s="393"/>
      <c r="M166" s="393"/>
      <c r="N166" s="393"/>
      <c r="O166" s="393"/>
      <c r="P166" s="393"/>
      <c r="Q166" s="393"/>
      <c r="R166" s="393"/>
      <c r="S166" s="393"/>
      <c r="T166" s="393"/>
      <c r="U166" s="393"/>
      <c r="V166" s="393"/>
      <c r="W166" s="393"/>
      <c r="X166" s="393"/>
      <c r="Y166" s="393"/>
      <c r="Z166" s="393"/>
      <c r="AA166" s="393"/>
      <c r="AB166" s="393"/>
      <c r="AC166" s="393"/>
      <c r="AD166" s="393"/>
      <c r="AE166" s="393"/>
      <c r="AF166" s="394"/>
      <c r="AG166" s="394"/>
      <c r="AH166" s="393"/>
      <c r="AI166" s="393"/>
      <c r="AJ166" s="393"/>
      <c r="AK166" s="393"/>
      <c r="AL166" s="393"/>
      <c r="AR166" s="373"/>
      <c r="AS166" s="373"/>
      <c r="AT166" s="373"/>
      <c r="AU166" s="374"/>
      <c r="AV166" s="398"/>
      <c r="AW166" s="21"/>
      <c r="AX166" s="228"/>
      <c r="AY166" s="228"/>
      <c r="AZ166" s="228"/>
      <c r="BA166" s="228"/>
      <c r="BB166" s="228"/>
      <c r="BC166" s="228"/>
      <c r="BD166" s="228"/>
      <c r="BE166" s="228"/>
      <c r="BF166" s="228"/>
      <c r="BG166" s="228"/>
    </row>
    <row r="167" spans="2:59" ht="15.75" x14ac:dyDescent="0.25">
      <c r="B167" s="21"/>
      <c r="C167" s="351"/>
      <c r="D167" s="353"/>
      <c r="J167" s="21"/>
      <c r="K167" s="393"/>
      <c r="L167" s="393"/>
      <c r="M167" s="393"/>
      <c r="N167" s="393"/>
      <c r="O167" s="393"/>
      <c r="P167" s="393"/>
      <c r="Q167" s="393"/>
      <c r="R167" s="393"/>
      <c r="S167" s="393"/>
      <c r="T167" s="393"/>
      <c r="U167" s="393"/>
      <c r="V167" s="393"/>
      <c r="W167" s="393"/>
      <c r="X167" s="393"/>
      <c r="Y167" s="393"/>
      <c r="Z167" s="393"/>
      <c r="AA167" s="393"/>
      <c r="AB167" s="393"/>
      <c r="AC167" s="393"/>
      <c r="AD167" s="393"/>
      <c r="AE167" s="393"/>
      <c r="AF167" s="394"/>
      <c r="AG167" s="394"/>
      <c r="AH167" s="393"/>
      <c r="AI167" s="393"/>
      <c r="AJ167" s="393"/>
      <c r="AK167" s="393"/>
      <c r="AL167" s="393"/>
      <c r="AR167" s="373"/>
      <c r="AS167" s="373"/>
      <c r="AT167" s="373"/>
      <c r="AU167" s="374"/>
      <c r="AV167" s="398"/>
      <c r="AW167" s="21"/>
      <c r="AX167" s="228"/>
      <c r="AY167" s="228"/>
      <c r="AZ167" s="228"/>
      <c r="BA167" s="255"/>
      <c r="BB167" s="255"/>
      <c r="BC167" s="255"/>
      <c r="BD167" s="255"/>
      <c r="BE167" s="255"/>
      <c r="BF167" s="255"/>
      <c r="BG167" s="255"/>
    </row>
    <row r="168" spans="2:59" ht="15.75" x14ac:dyDescent="0.25">
      <c r="B168" s="21"/>
      <c r="C168" s="351"/>
      <c r="D168" s="353"/>
      <c r="J168" s="21"/>
      <c r="K168" s="399"/>
      <c r="L168" s="97"/>
      <c r="M168" s="97"/>
      <c r="N168" s="97"/>
      <c r="O168" s="97"/>
      <c r="P168" s="97"/>
      <c r="Q168" s="97"/>
      <c r="R168" s="97"/>
      <c r="S168" s="97"/>
      <c r="T168" s="97"/>
      <c r="U168" s="97"/>
      <c r="V168" s="97"/>
      <c r="W168" s="45"/>
      <c r="X168" s="97"/>
      <c r="Y168" s="97"/>
      <c r="Z168" s="97"/>
      <c r="AA168" s="97"/>
      <c r="AB168" s="97"/>
      <c r="AC168" s="22"/>
      <c r="AD168" s="22"/>
      <c r="AE168" s="22"/>
      <c r="AF168" s="22"/>
      <c r="AG168" s="22"/>
      <c r="AH168" s="22"/>
      <c r="AI168" s="400"/>
      <c r="AJ168" s="400"/>
      <c r="AK168" s="21"/>
      <c r="AL168" s="21"/>
      <c r="AR168" s="373"/>
      <c r="AS168" s="373"/>
      <c r="AT168" s="373"/>
      <c r="AU168" s="374"/>
      <c r="AV168" s="398"/>
      <c r="AW168" s="21"/>
      <c r="AX168" s="255"/>
      <c r="AY168" s="255"/>
      <c r="AZ168" s="255"/>
      <c r="BA168" s="255"/>
      <c r="BB168" s="255"/>
      <c r="BC168" s="255"/>
      <c r="BD168" s="255"/>
      <c r="BE168" s="255"/>
      <c r="BF168" s="255"/>
      <c r="BG168" s="255"/>
    </row>
    <row r="169" spans="2:59" ht="15.75" x14ac:dyDescent="0.25">
      <c r="B169" s="21"/>
      <c r="C169" s="351"/>
      <c r="D169" s="353"/>
      <c r="J169" s="21"/>
      <c r="K169" s="399"/>
      <c r="L169" s="97"/>
      <c r="M169" s="97"/>
      <c r="N169" s="97"/>
      <c r="O169" s="97"/>
      <c r="P169" s="97"/>
      <c r="Q169" s="97"/>
      <c r="R169" s="97"/>
      <c r="S169" s="97"/>
      <c r="T169" s="97"/>
      <c r="U169" s="97"/>
      <c r="V169" s="97"/>
      <c r="W169" s="22"/>
      <c r="X169" s="97"/>
      <c r="Y169" s="97"/>
      <c r="Z169" s="97"/>
      <c r="AA169" s="97"/>
      <c r="AB169" s="97"/>
      <c r="AC169" s="22"/>
      <c r="AD169" s="22"/>
      <c r="AE169" s="22"/>
      <c r="AF169" s="22"/>
      <c r="AG169" s="22"/>
      <c r="AH169" s="22"/>
      <c r="AI169" s="400"/>
      <c r="AJ169" s="400"/>
      <c r="AK169" s="21"/>
      <c r="AL169" s="21"/>
      <c r="AR169" s="373"/>
      <c r="AS169" s="373"/>
      <c r="AT169" s="373"/>
      <c r="AU169" s="374"/>
      <c r="AV169" s="398"/>
      <c r="AW169" s="21"/>
      <c r="AX169" s="255"/>
      <c r="AY169" s="255"/>
      <c r="AZ169" s="255"/>
      <c r="BA169" s="390"/>
      <c r="BB169" s="390"/>
      <c r="BC169" s="390"/>
      <c r="BD169" s="390"/>
      <c r="BE169" s="390"/>
      <c r="BF169" s="390"/>
      <c r="BG169" s="366"/>
    </row>
    <row r="170" spans="2:59" ht="15.75" x14ac:dyDescent="0.25">
      <c r="B170" s="21"/>
      <c r="C170" s="351"/>
      <c r="D170" s="353"/>
      <c r="J170" s="21"/>
      <c r="K170" s="399"/>
      <c r="L170" s="399"/>
      <c r="M170" s="399"/>
      <c r="N170" s="399"/>
      <c r="O170" s="399"/>
      <c r="P170" s="399"/>
      <c r="Q170" s="399"/>
      <c r="R170" s="399"/>
      <c r="S170" s="399"/>
      <c r="T170" s="399"/>
      <c r="U170" s="399"/>
      <c r="W170" s="401"/>
      <c r="AE170" s="21"/>
      <c r="AF170" s="21"/>
      <c r="AG170" s="21"/>
      <c r="AH170" s="21"/>
      <c r="AK170" s="21"/>
      <c r="AL170" s="21"/>
      <c r="AM170" s="21"/>
      <c r="AN170" s="21"/>
      <c r="AO170" s="21"/>
      <c r="AP170" s="373"/>
      <c r="AQ170" s="402"/>
      <c r="AR170" s="373"/>
      <c r="AS170" s="373"/>
      <c r="AT170" s="373"/>
      <c r="AU170" s="374"/>
      <c r="AV170" s="398"/>
      <c r="AW170" s="21"/>
      <c r="AX170" s="390"/>
      <c r="AY170" s="390"/>
      <c r="AZ170" s="390"/>
      <c r="BA170" s="403"/>
      <c r="BB170" s="403"/>
      <c r="BC170" s="403"/>
      <c r="BD170" s="403"/>
      <c r="BE170" s="403"/>
      <c r="BF170" s="403"/>
      <c r="BG170" s="366"/>
    </row>
    <row r="171" spans="2:59" ht="15.75" x14ac:dyDescent="0.25">
      <c r="B171" s="21"/>
      <c r="C171" s="351"/>
      <c r="D171" s="353"/>
      <c r="J171" s="21"/>
      <c r="V171" s="399"/>
      <c r="AE171" s="21"/>
      <c r="AF171" s="21"/>
      <c r="AG171" s="21"/>
      <c r="AH171" s="21"/>
      <c r="AK171" s="21"/>
      <c r="AL171" s="21"/>
      <c r="AM171" s="21"/>
      <c r="AN171" s="21"/>
      <c r="AO171" s="21"/>
      <c r="AP171" s="373"/>
      <c r="AQ171" s="402"/>
      <c r="AR171" s="373"/>
      <c r="AS171" s="373"/>
      <c r="AT171" s="373"/>
      <c r="AU171" s="374"/>
      <c r="AV171" s="398"/>
      <c r="AW171" s="21"/>
      <c r="AX171" s="403"/>
      <c r="AY171" s="403"/>
      <c r="AZ171" s="403"/>
      <c r="BA171" s="395"/>
      <c r="BB171" s="395"/>
      <c r="BC171" s="395"/>
      <c r="BD171" s="395"/>
      <c r="BE171" s="395"/>
      <c r="BF171" s="395"/>
      <c r="BG171" s="366"/>
    </row>
    <row r="172" spans="2:59" ht="15.75" x14ac:dyDescent="0.25">
      <c r="B172" s="21"/>
      <c r="C172" s="351"/>
      <c r="D172" s="353"/>
      <c r="J172" s="21"/>
      <c r="K172" s="45"/>
      <c r="L172" s="45"/>
      <c r="M172" s="45"/>
      <c r="N172" s="45"/>
      <c r="O172" s="45"/>
      <c r="P172" s="45"/>
      <c r="Q172" s="45"/>
      <c r="R172" s="45"/>
      <c r="S172" s="45"/>
      <c r="T172" s="45"/>
      <c r="U172" s="45"/>
      <c r="V172" s="97"/>
      <c r="AD172" s="404"/>
      <c r="AE172" s="404"/>
      <c r="AF172" s="21"/>
      <c r="AG172" s="21"/>
      <c r="AH172" s="21"/>
      <c r="AK172" s="21"/>
      <c r="AL172" s="21"/>
      <c r="AM172" s="21"/>
      <c r="AN172" s="21"/>
      <c r="AO172" s="21"/>
      <c r="AP172" s="373"/>
      <c r="AQ172" s="402"/>
      <c r="AR172" s="373"/>
      <c r="AS172" s="373"/>
      <c r="AT172" s="373"/>
      <c r="AU172" s="374"/>
      <c r="AV172" s="398"/>
      <c r="AW172" s="21"/>
      <c r="AX172" s="396"/>
      <c r="AY172" s="395"/>
      <c r="AZ172" s="395"/>
      <c r="BA172" s="228"/>
      <c r="BB172" s="228"/>
      <c r="BC172" s="228"/>
      <c r="BD172" s="228"/>
      <c r="BE172" s="228"/>
      <c r="BF172" s="228"/>
      <c r="BG172" s="228"/>
    </row>
    <row r="173" spans="2:59" ht="15.75" x14ac:dyDescent="0.25">
      <c r="B173" s="21"/>
      <c r="C173" s="351"/>
      <c r="D173" s="353"/>
      <c r="J173" s="21"/>
      <c r="K173" s="45"/>
      <c r="L173" s="45"/>
      <c r="M173" s="45"/>
      <c r="N173" s="45"/>
      <c r="O173" s="45"/>
      <c r="P173" s="45"/>
      <c r="Q173" s="45"/>
      <c r="R173" s="45"/>
      <c r="S173" s="45"/>
      <c r="T173" s="45"/>
      <c r="U173" s="45"/>
      <c r="V173" s="97"/>
      <c r="AD173" s="404"/>
      <c r="AE173" s="404"/>
      <c r="AF173" s="21"/>
      <c r="AG173" s="21"/>
      <c r="AH173" s="21"/>
      <c r="AK173" s="21"/>
      <c r="AL173" s="21"/>
      <c r="AM173" s="21"/>
      <c r="AN173" s="21"/>
      <c r="AO173" s="21"/>
      <c r="AP173" s="373"/>
      <c r="AQ173" s="402"/>
      <c r="AR173" s="373"/>
      <c r="AS173" s="373"/>
      <c r="AT173" s="373"/>
      <c r="AU173" s="374"/>
      <c r="AV173" s="398"/>
      <c r="AW173" s="21"/>
      <c r="AX173" s="228"/>
      <c r="AY173" s="228"/>
      <c r="AZ173" s="228"/>
      <c r="BA173" s="228"/>
      <c r="BB173" s="228"/>
      <c r="BC173" s="228"/>
      <c r="BD173" s="228"/>
      <c r="BE173" s="228"/>
      <c r="BF173" s="228"/>
      <c r="BG173" s="228"/>
    </row>
    <row r="174" spans="2:59" ht="15.75" x14ac:dyDescent="0.25">
      <c r="B174" s="21"/>
      <c r="C174" s="351"/>
      <c r="D174" s="353"/>
      <c r="J174" s="21"/>
      <c r="K174" s="45"/>
      <c r="L174" s="45"/>
      <c r="M174" s="45"/>
      <c r="N174" s="45"/>
      <c r="O174" s="45"/>
      <c r="P174" s="45"/>
      <c r="Q174" s="45"/>
      <c r="R174" s="45"/>
      <c r="S174" s="45"/>
      <c r="T174" s="45"/>
      <c r="U174" s="45"/>
      <c r="V174" s="97"/>
      <c r="AD174" s="404"/>
      <c r="AE174" s="404"/>
      <c r="AF174" s="21"/>
      <c r="AG174" s="21"/>
      <c r="AH174" s="21"/>
      <c r="AK174" s="21"/>
      <c r="AL174" s="21"/>
      <c r="AM174" s="21"/>
      <c r="AN174" s="21"/>
      <c r="AO174" s="21"/>
      <c r="AP174" s="373"/>
      <c r="AQ174" s="402"/>
      <c r="AR174" s="373"/>
      <c r="AS174" s="373"/>
      <c r="AT174" s="373"/>
      <c r="AU174" s="374"/>
      <c r="AV174" s="398"/>
      <c r="AW174" s="21"/>
      <c r="AX174" s="228"/>
      <c r="AY174" s="228"/>
      <c r="AZ174" s="228"/>
      <c r="BA174" s="228"/>
      <c r="BB174" s="228"/>
      <c r="BC174" s="228"/>
      <c r="BD174" s="228"/>
      <c r="BE174" s="228"/>
      <c r="BF174" s="356"/>
      <c r="BG174" s="356"/>
    </row>
    <row r="175" spans="2:59" ht="15.75" x14ac:dyDescent="0.25">
      <c r="B175" s="21"/>
      <c r="C175" s="351"/>
      <c r="D175" s="353" t="s">
        <v>84</v>
      </c>
      <c r="H175" s="21" t="s">
        <v>39</v>
      </c>
      <c r="J175" s="21"/>
      <c r="K175" s="45"/>
      <c r="L175" s="45"/>
      <c r="M175" s="45"/>
      <c r="N175" s="45"/>
      <c r="O175" s="45"/>
      <c r="P175" s="45"/>
      <c r="Q175" s="45"/>
      <c r="R175" s="45"/>
      <c r="S175" s="45"/>
      <c r="T175" s="45"/>
      <c r="U175" s="45"/>
      <c r="V175" s="97"/>
      <c r="AD175" s="404"/>
      <c r="AE175" s="404"/>
      <c r="AF175" s="21"/>
      <c r="AG175" s="21"/>
      <c r="AH175" s="21"/>
      <c r="AK175" s="21"/>
      <c r="AL175" s="21"/>
      <c r="AM175" s="21"/>
      <c r="AN175" s="21"/>
      <c r="AO175" s="21"/>
      <c r="AP175" s="373"/>
      <c r="AQ175" s="402"/>
      <c r="AR175" s="373"/>
      <c r="AS175" s="373"/>
      <c r="AT175" s="373"/>
      <c r="AU175" s="374"/>
      <c r="AV175" s="398"/>
      <c r="AW175" s="21"/>
      <c r="AX175" s="356"/>
      <c r="AY175" s="356"/>
      <c r="AZ175" s="229"/>
      <c r="BA175" s="228"/>
      <c r="BB175" s="228"/>
      <c r="BC175" s="228"/>
      <c r="BD175" s="228"/>
      <c r="BE175" s="228"/>
      <c r="BF175" s="356"/>
      <c r="BG175" s="356"/>
    </row>
    <row r="176" spans="2:59" ht="15.75" x14ac:dyDescent="0.25">
      <c r="B176" s="21"/>
      <c r="C176" s="351"/>
      <c r="D176" s="353"/>
      <c r="J176" s="21"/>
      <c r="K176" s="45"/>
      <c r="L176" s="45"/>
      <c r="M176" s="45"/>
      <c r="N176" s="45"/>
      <c r="O176" s="45"/>
      <c r="P176" s="45"/>
      <c r="Q176" s="45"/>
      <c r="R176" s="45"/>
      <c r="S176" s="45"/>
      <c r="T176" s="45"/>
      <c r="U176" s="45"/>
      <c r="V176" s="97"/>
      <c r="W176" s="401"/>
      <c r="AD176" s="404"/>
      <c r="AE176" s="404"/>
      <c r="AF176" s="21"/>
      <c r="AG176" s="21"/>
      <c r="AH176" s="21"/>
      <c r="AK176" s="21"/>
      <c r="AL176" s="21"/>
      <c r="AM176" s="21"/>
      <c r="AN176" s="21"/>
      <c r="AO176" s="21"/>
      <c r="AP176" s="373"/>
      <c r="AQ176" s="402"/>
      <c r="AR176" s="373"/>
      <c r="AS176" s="373"/>
      <c r="AT176" s="373"/>
      <c r="AU176" s="374"/>
      <c r="AV176" s="398"/>
      <c r="AW176" s="21"/>
      <c r="AX176" s="356"/>
      <c r="AY176" s="356"/>
      <c r="AZ176" s="229"/>
      <c r="BA176" s="228"/>
      <c r="BB176" s="228"/>
      <c r="BC176" s="228"/>
      <c r="BD176" s="228"/>
      <c r="BE176" s="228"/>
      <c r="BF176" s="356"/>
      <c r="BG176" s="356"/>
    </row>
    <row r="177" spans="1:59" ht="15.75" x14ac:dyDescent="0.25">
      <c r="B177" s="21"/>
      <c r="C177" s="351"/>
      <c r="D177" s="353"/>
      <c r="J177" s="21"/>
      <c r="K177" s="401"/>
      <c r="L177" s="401"/>
      <c r="M177" s="401"/>
      <c r="N177" s="401"/>
      <c r="O177" s="401"/>
      <c r="P177" s="401"/>
      <c r="Q177" s="401"/>
      <c r="R177" s="401"/>
      <c r="S177" s="401"/>
      <c r="T177" s="401"/>
      <c r="U177" s="401"/>
      <c r="V177" s="401"/>
      <c r="W177" s="401"/>
      <c r="X177" s="401"/>
      <c r="Y177" s="401"/>
      <c r="Z177" s="401"/>
      <c r="AA177" s="401"/>
      <c r="AB177" s="401"/>
      <c r="AC177" s="401"/>
      <c r="AP177" s="373"/>
      <c r="AQ177" s="402"/>
      <c r="AR177" s="373"/>
      <c r="AS177" s="373"/>
      <c r="AT177" s="373"/>
      <c r="AU177" s="374"/>
      <c r="AV177" s="398"/>
      <c r="AW177" s="21"/>
      <c r="AX177" s="356"/>
      <c r="AY177" s="356"/>
      <c r="AZ177" s="229"/>
      <c r="BA177" s="228"/>
      <c r="BB177" s="228"/>
      <c r="BC177" s="228"/>
      <c r="BD177" s="228"/>
      <c r="BE177" s="228"/>
      <c r="BF177" s="356"/>
      <c r="BG177" s="356"/>
    </row>
    <row r="178" spans="1:59" ht="15.75" x14ac:dyDescent="0.25">
      <c r="B178" s="21"/>
      <c r="C178" s="351"/>
      <c r="D178" s="353"/>
      <c r="J178" s="21"/>
      <c r="K178" s="404"/>
      <c r="L178" s="401"/>
      <c r="M178" s="401"/>
      <c r="N178" s="401"/>
      <c r="O178" s="401"/>
      <c r="P178" s="401"/>
      <c r="Q178" s="401"/>
      <c r="R178" s="401"/>
      <c r="S178" s="401"/>
      <c r="T178" s="401"/>
      <c r="U178" s="401"/>
      <c r="V178" s="401"/>
      <c r="W178" s="401"/>
      <c r="X178" s="401"/>
      <c r="Y178" s="401"/>
      <c r="Z178" s="401"/>
      <c r="AA178" s="401"/>
      <c r="AB178" s="401"/>
      <c r="AC178" s="401"/>
      <c r="AP178" s="373"/>
      <c r="AQ178" s="402"/>
      <c r="AR178" s="373"/>
      <c r="AS178" s="373"/>
      <c r="AT178" s="373"/>
      <c r="AU178" s="374"/>
      <c r="AV178" s="398"/>
      <c r="AW178" s="21"/>
      <c r="AX178" s="356"/>
      <c r="AY178" s="356"/>
      <c r="AZ178" s="229"/>
      <c r="BA178" s="228"/>
      <c r="BB178" s="228"/>
      <c r="BC178" s="228"/>
      <c r="BD178" s="228"/>
      <c r="BE178" s="228"/>
      <c r="BF178" s="356"/>
      <c r="BG178" s="356"/>
    </row>
    <row r="179" spans="1:59" ht="15.75" x14ac:dyDescent="0.25">
      <c r="B179" s="21"/>
      <c r="C179" s="351"/>
      <c r="D179" s="353"/>
      <c r="J179" s="21"/>
      <c r="K179" s="404"/>
      <c r="L179" s="404"/>
      <c r="M179" s="404"/>
      <c r="N179" s="404"/>
      <c r="O179" s="404"/>
      <c r="P179" s="404"/>
      <c r="Q179" s="404"/>
      <c r="R179" s="404"/>
      <c r="S179" s="404"/>
      <c r="T179" s="404"/>
      <c r="U179" s="404"/>
      <c r="V179" s="404"/>
      <c r="W179" s="401"/>
      <c r="X179" s="401"/>
      <c r="Y179" s="401"/>
      <c r="Z179" s="401"/>
      <c r="AA179" s="401"/>
      <c r="AB179" s="401"/>
      <c r="AC179" s="401"/>
      <c r="AP179" s="373"/>
      <c r="AQ179" s="402"/>
      <c r="AR179" s="373"/>
      <c r="AS179" s="373"/>
      <c r="AT179" s="373"/>
      <c r="AU179" s="374"/>
      <c r="AV179" s="398"/>
      <c r="AW179" s="21"/>
      <c r="AX179" s="356"/>
      <c r="AY179" s="356"/>
      <c r="AZ179" s="229"/>
      <c r="BA179" s="228"/>
      <c r="BB179" s="228"/>
      <c r="BC179" s="228"/>
      <c r="BD179" s="228"/>
      <c r="BE179" s="228"/>
      <c r="BF179" s="356"/>
      <c r="BG179" s="356"/>
    </row>
    <row r="180" spans="1:59" ht="15.75" x14ac:dyDescent="0.25">
      <c r="B180" s="21"/>
      <c r="C180" s="351"/>
      <c r="D180" s="353"/>
      <c r="J180" s="21"/>
      <c r="K180" s="21"/>
      <c r="N180" s="393"/>
      <c r="AQ180" s="402"/>
      <c r="AZ180" s="363"/>
      <c r="BA180" s="21"/>
      <c r="BF180" s="21"/>
      <c r="BG180" s="21"/>
    </row>
    <row r="181" spans="1:59" ht="15.75" x14ac:dyDescent="0.25">
      <c r="B181" s="21"/>
      <c r="D181" s="353"/>
      <c r="I181" s="353"/>
      <c r="J181" s="21"/>
      <c r="K181" s="21"/>
      <c r="AQ181" s="402"/>
      <c r="AZ181" s="363"/>
      <c r="BA181" s="21"/>
      <c r="BF181" s="21"/>
      <c r="BG181" s="21"/>
    </row>
    <row r="182" spans="1:59" ht="15.75" x14ac:dyDescent="0.25">
      <c r="B182" s="21"/>
      <c r="D182" s="353"/>
      <c r="I182" s="353"/>
      <c r="J182" s="21"/>
      <c r="K182" s="21"/>
      <c r="AQ182" s="402"/>
      <c r="AZ182" s="363"/>
      <c r="BA182" s="21"/>
      <c r="BF182" s="21"/>
      <c r="BG182" s="21"/>
    </row>
    <row r="183" spans="1:59" x14ac:dyDescent="0.2">
      <c r="A183" s="21"/>
      <c r="B183" s="21"/>
      <c r="D183" s="353"/>
      <c r="E183" s="353"/>
      <c r="F183" s="353"/>
      <c r="G183" s="353"/>
      <c r="H183" s="353"/>
      <c r="I183" s="353"/>
      <c r="J183" s="21"/>
      <c r="K183" s="21"/>
      <c r="L183" s="351"/>
      <c r="M183" s="351"/>
      <c r="O183" s="351"/>
      <c r="P183" s="351"/>
      <c r="Q183" s="351"/>
      <c r="AZ183" s="363"/>
      <c r="BA183" s="21"/>
      <c r="BF183" s="21"/>
      <c r="BG183" s="21"/>
    </row>
    <row r="184" spans="1:59" x14ac:dyDescent="0.2">
      <c r="A184" s="21"/>
      <c r="B184" s="21"/>
      <c r="D184" s="353"/>
      <c r="E184" s="353"/>
      <c r="F184" s="353"/>
      <c r="G184" s="353"/>
      <c r="H184" s="353"/>
      <c r="J184" s="21"/>
      <c r="K184" s="21"/>
      <c r="L184" s="351"/>
      <c r="M184" s="351"/>
      <c r="O184" s="351"/>
      <c r="P184" s="351"/>
      <c r="Q184" s="351"/>
      <c r="AZ184" s="363"/>
      <c r="BA184" s="21"/>
      <c r="BF184" s="21"/>
      <c r="BG184" s="21"/>
    </row>
    <row r="185" spans="1:59" x14ac:dyDescent="0.2">
      <c r="A185" s="21"/>
      <c r="D185" s="353"/>
      <c r="E185" s="353"/>
      <c r="F185" s="353"/>
      <c r="G185" s="353"/>
      <c r="H185" s="353"/>
      <c r="J185" s="21"/>
      <c r="K185" s="21"/>
      <c r="L185" s="351"/>
      <c r="M185" s="351"/>
      <c r="O185" s="351"/>
      <c r="P185" s="351"/>
      <c r="Q185" s="351"/>
      <c r="AZ185" s="363"/>
      <c r="BA185" s="21"/>
      <c r="BF185" s="21"/>
      <c r="BG185" s="21"/>
    </row>
    <row r="186" spans="1:59" x14ac:dyDescent="0.2">
      <c r="A186" s="21"/>
      <c r="D186" s="353"/>
      <c r="E186" s="353"/>
      <c r="F186" s="353"/>
      <c r="G186" s="353"/>
      <c r="H186" s="353"/>
      <c r="J186" s="21"/>
      <c r="K186" s="21"/>
      <c r="L186" s="351"/>
      <c r="M186" s="351"/>
      <c r="O186" s="351"/>
      <c r="P186" s="351"/>
      <c r="Q186" s="351"/>
      <c r="AZ186" s="363"/>
      <c r="BF186" s="21"/>
      <c r="BG186" s="21"/>
    </row>
    <row r="187" spans="1:59" x14ac:dyDescent="0.2">
      <c r="A187" s="21"/>
      <c r="D187" s="353"/>
      <c r="E187" s="353"/>
      <c r="F187" s="353"/>
      <c r="G187" s="353"/>
      <c r="H187" s="353"/>
      <c r="K187" s="21"/>
      <c r="L187" s="351"/>
      <c r="M187" s="351"/>
      <c r="N187" s="231"/>
      <c r="O187" s="351"/>
      <c r="P187" s="351"/>
      <c r="Q187" s="351"/>
      <c r="R187" s="231"/>
      <c r="BF187" s="21"/>
      <c r="BG187" s="21"/>
    </row>
    <row r="188" spans="1:59" x14ac:dyDescent="0.2">
      <c r="A188" s="21"/>
      <c r="K188" s="21"/>
      <c r="BA188" s="21"/>
      <c r="BF188" s="21"/>
      <c r="BG188" s="21"/>
    </row>
    <row r="189" spans="1:59" x14ac:dyDescent="0.2">
      <c r="A189" s="21"/>
      <c r="K189" s="21"/>
      <c r="AD189" s="231"/>
      <c r="AL189" s="230"/>
      <c r="AM189" s="231"/>
      <c r="AZ189" s="363"/>
      <c r="BA189" s="21"/>
      <c r="BF189" s="21"/>
      <c r="BG189" s="21"/>
    </row>
    <row r="190" spans="1:59" x14ac:dyDescent="0.2">
      <c r="A190" s="21"/>
      <c r="K190" s="21"/>
      <c r="AZ190" s="363"/>
      <c r="BA190" s="21"/>
      <c r="BF190" s="21"/>
      <c r="BG190" s="21"/>
    </row>
    <row r="191" spans="1:59" x14ac:dyDescent="0.2">
      <c r="A191" s="21"/>
      <c r="I191" s="22"/>
      <c r="AZ191" s="363"/>
      <c r="BA191" s="21"/>
      <c r="BF191" s="21"/>
      <c r="BG191" s="21"/>
    </row>
    <row r="192" spans="1:59" x14ac:dyDescent="0.2">
      <c r="A192" s="21"/>
      <c r="AZ192" s="363"/>
      <c r="BA192" s="21"/>
      <c r="BF192" s="21"/>
      <c r="BG192" s="21"/>
    </row>
    <row r="193" spans="1:59" x14ac:dyDescent="0.2">
      <c r="A193" s="21"/>
      <c r="AZ193" s="363"/>
      <c r="BA193" s="21"/>
      <c r="BF193" s="21"/>
      <c r="BG193" s="21"/>
    </row>
    <row r="194" spans="1:59" x14ac:dyDescent="0.2">
      <c r="A194" s="21"/>
      <c r="Q194" s="21"/>
      <c r="AZ194" s="363"/>
      <c r="BA194" s="21"/>
      <c r="BF194" s="21"/>
      <c r="BG194" s="21"/>
    </row>
    <row r="195" spans="1:59" x14ac:dyDescent="0.2">
      <c r="A195" s="21"/>
      <c r="Q195" s="21"/>
      <c r="AZ195" s="363"/>
      <c r="BA195" s="21"/>
      <c r="BF195" s="21"/>
      <c r="BG195" s="21"/>
    </row>
    <row r="196" spans="1:59" x14ac:dyDescent="0.2">
      <c r="A196" s="21"/>
      <c r="AZ196" s="363"/>
      <c r="BA196" s="21"/>
      <c r="BF196" s="21"/>
      <c r="BG196" s="21"/>
    </row>
    <row r="197" spans="1:59" x14ac:dyDescent="0.2">
      <c r="A197" s="21"/>
      <c r="W197" s="22"/>
      <c r="AZ197" s="363"/>
      <c r="BA197" s="21"/>
      <c r="BF197" s="21"/>
      <c r="BG197" s="21"/>
    </row>
    <row r="198" spans="1:59" x14ac:dyDescent="0.2">
      <c r="A198" s="21"/>
      <c r="W198" s="22"/>
      <c r="X198" s="21"/>
      <c r="AZ198" s="363"/>
      <c r="BF198" s="21"/>
      <c r="BG198" s="21"/>
    </row>
    <row r="199" spans="1:59" x14ac:dyDescent="0.2">
      <c r="A199" s="21"/>
      <c r="X199" s="21"/>
      <c r="BF199" s="21"/>
      <c r="BG199" s="21"/>
    </row>
    <row r="200" spans="1:59" x14ac:dyDescent="0.2">
      <c r="A200" s="21"/>
      <c r="BF200" s="21"/>
      <c r="BG200" s="21"/>
    </row>
    <row r="201" spans="1:59" x14ac:dyDescent="0.2">
      <c r="A201" s="21"/>
      <c r="BF201" s="21"/>
      <c r="BG201" s="21"/>
    </row>
    <row r="202" spans="1:59" x14ac:dyDescent="0.2">
      <c r="A202" s="21"/>
      <c r="B202" s="21"/>
      <c r="BF202" s="21"/>
      <c r="BG202" s="21"/>
    </row>
    <row r="203" spans="1:59" x14ac:dyDescent="0.2">
      <c r="A203" s="21"/>
      <c r="BF203" s="21"/>
      <c r="BG203" s="21"/>
    </row>
    <row r="204" spans="1:59" x14ac:dyDescent="0.2">
      <c r="A204" s="21"/>
      <c r="BF204" s="21"/>
      <c r="BG204" s="21"/>
    </row>
    <row r="205" spans="1:59" x14ac:dyDescent="0.2">
      <c r="A205" s="21"/>
      <c r="BF205" s="21"/>
      <c r="BG205" s="21"/>
    </row>
    <row r="206" spans="1:59" x14ac:dyDescent="0.2">
      <c r="A206" s="21"/>
      <c r="BF206" s="21"/>
      <c r="BG206" s="21"/>
    </row>
    <row r="207" spans="1:59" x14ac:dyDescent="0.2">
      <c r="A207" s="21"/>
      <c r="BF207" s="21"/>
      <c r="BG207" s="21"/>
    </row>
    <row r="208" spans="1:59" x14ac:dyDescent="0.2">
      <c r="A208" s="21"/>
      <c r="B208" s="21"/>
      <c r="BF208" s="21"/>
      <c r="BG208" s="21"/>
    </row>
    <row r="209" spans="1:59" x14ac:dyDescent="0.2">
      <c r="A209" s="21"/>
      <c r="BF209" s="21"/>
      <c r="BG209" s="21"/>
    </row>
    <row r="210" spans="1:59" x14ac:dyDescent="0.2">
      <c r="A210" s="21"/>
      <c r="BA210" s="21"/>
      <c r="BF210" s="21"/>
      <c r="BG210" s="21"/>
    </row>
    <row r="211" spans="1:59" x14ac:dyDescent="0.2">
      <c r="A211" s="21"/>
      <c r="B211" s="21"/>
      <c r="AX211" s="21"/>
      <c r="AY211" s="21"/>
      <c r="AZ211" s="21"/>
    </row>
    <row r="212" spans="1:59" x14ac:dyDescent="0.2">
      <c r="A212" s="21"/>
      <c r="B212" s="21"/>
    </row>
    <row r="213" spans="1:59" x14ac:dyDescent="0.2">
      <c r="A213" s="21"/>
      <c r="K213" s="21"/>
      <c r="L213" s="21"/>
      <c r="M213" s="21"/>
      <c r="N213" s="21"/>
      <c r="O213" s="21"/>
      <c r="P213" s="21"/>
      <c r="Q213" s="21"/>
      <c r="X213" s="21"/>
      <c r="AE213" s="21"/>
      <c r="AF213" s="21"/>
      <c r="AG213" s="21"/>
      <c r="AH213" s="21"/>
      <c r="AI213" s="21"/>
      <c r="AJ213" s="21"/>
      <c r="AK213" s="21"/>
      <c r="AL213" s="21"/>
      <c r="AM213" s="21"/>
      <c r="AN213" s="21"/>
      <c r="AO213" s="21"/>
    </row>
    <row r="214" spans="1:59" x14ac:dyDescent="0.2">
      <c r="A214" s="21"/>
      <c r="J214" s="21"/>
    </row>
    <row r="215" spans="1:59" x14ac:dyDescent="0.2">
      <c r="A215" s="21"/>
      <c r="C215" s="21"/>
    </row>
    <row r="216" spans="1:59" x14ac:dyDescent="0.2">
      <c r="AW216" s="21"/>
    </row>
    <row r="220" spans="1:59" x14ac:dyDescent="0.2">
      <c r="AP220" s="21"/>
      <c r="AQ220" s="21"/>
      <c r="AR220" s="21"/>
      <c r="AS220" s="21"/>
      <c r="AT220" s="21"/>
      <c r="AU220" s="21"/>
    </row>
    <row r="221" spans="1:59" x14ac:dyDescent="0.2">
      <c r="AV221" s="21"/>
    </row>
    <row r="228" spans="1:59" x14ac:dyDescent="0.2">
      <c r="BA228" s="21"/>
      <c r="BF228" s="21"/>
      <c r="BG228" s="21"/>
    </row>
    <row r="229" spans="1:59" x14ac:dyDescent="0.2">
      <c r="AY229" s="405"/>
      <c r="AZ229" s="105"/>
    </row>
    <row r="231" spans="1:59" x14ac:dyDescent="0.2">
      <c r="AD231" s="231"/>
      <c r="AL231" s="230"/>
      <c r="AM231" s="231"/>
    </row>
    <row r="233" spans="1:59" x14ac:dyDescent="0.2">
      <c r="A233" s="21"/>
      <c r="C233" s="21"/>
      <c r="I233" s="22"/>
    </row>
    <row r="234" spans="1:59" x14ac:dyDescent="0.2">
      <c r="BF234" s="21"/>
      <c r="BG234" s="21"/>
    </row>
    <row r="237" spans="1:59" x14ac:dyDescent="0.2">
      <c r="Q237" s="21"/>
      <c r="BF237" s="21"/>
      <c r="BG237" s="21"/>
    </row>
    <row r="238" spans="1:59" x14ac:dyDescent="0.2">
      <c r="BF238" s="21"/>
      <c r="BG238" s="21"/>
    </row>
    <row r="239" spans="1:59" x14ac:dyDescent="0.2">
      <c r="A239" s="21"/>
      <c r="C239" s="21"/>
    </row>
    <row r="240" spans="1:59" x14ac:dyDescent="0.2">
      <c r="W240" s="22"/>
    </row>
    <row r="241" spans="1:24" x14ac:dyDescent="0.2">
      <c r="X241" s="21"/>
    </row>
    <row r="242" spans="1:24" x14ac:dyDescent="0.2">
      <c r="A242" s="21"/>
      <c r="C242" s="21"/>
    </row>
    <row r="243" spans="1:24" x14ac:dyDescent="0.2">
      <c r="A243" s="21"/>
      <c r="C243" s="21"/>
    </row>
  </sheetData>
  <sheetProtection password="C5C4" sheet="1"/>
  <mergeCells count="114">
    <mergeCell ref="A86:C86"/>
    <mergeCell ref="D86:J86"/>
    <mergeCell ref="K86:Q86"/>
    <mergeCell ref="R86:X86"/>
    <mergeCell ref="Y86:AE86"/>
    <mergeCell ref="AH86:AN86"/>
    <mergeCell ref="A131:C131"/>
    <mergeCell ref="D131:J131"/>
    <mergeCell ref="K131:Q131"/>
    <mergeCell ref="R131:X131"/>
    <mergeCell ref="Y131:AE131"/>
    <mergeCell ref="AH131:AN131"/>
    <mergeCell ref="A44:C44"/>
    <mergeCell ref="D44:J44"/>
    <mergeCell ref="K44:Q44"/>
    <mergeCell ref="R44:X44"/>
    <mergeCell ref="Y44:AE44"/>
    <mergeCell ref="AH44:AN44"/>
    <mergeCell ref="AO44:AU44"/>
    <mergeCell ref="AV44:AX44"/>
    <mergeCell ref="AY44:AZ44"/>
    <mergeCell ref="AV165:AY165"/>
    <mergeCell ref="A2:C2"/>
    <mergeCell ref="R2:X2"/>
    <mergeCell ref="Y2:AE2"/>
    <mergeCell ref="AH2:AN2"/>
    <mergeCell ref="AY150:AZ150"/>
    <mergeCell ref="AC152:AJ153"/>
    <mergeCell ref="D165:G165"/>
    <mergeCell ref="D164:G164"/>
    <mergeCell ref="AY107:AZ107"/>
    <mergeCell ref="AV164:AY164"/>
    <mergeCell ref="K156:N156"/>
    <mergeCell ref="K157:N157"/>
    <mergeCell ref="K155:N155"/>
    <mergeCell ref="R119:S119"/>
    <mergeCell ref="K121:N121"/>
    <mergeCell ref="K122:N122"/>
    <mergeCell ref="K123:N123"/>
    <mergeCell ref="K124:N124"/>
    <mergeCell ref="AV153:AZ154"/>
    <mergeCell ref="D113:G113"/>
    <mergeCell ref="D112:G112"/>
    <mergeCell ref="D111:G111"/>
    <mergeCell ref="R120:S120"/>
    <mergeCell ref="BA1:BD1"/>
    <mergeCell ref="D2:J2"/>
    <mergeCell ref="AV2:AX2"/>
    <mergeCell ref="AY2:AZ2"/>
    <mergeCell ref="R154:U154"/>
    <mergeCell ref="K154:N154"/>
    <mergeCell ref="K118:N118"/>
    <mergeCell ref="K119:N119"/>
    <mergeCell ref="R117:S117"/>
    <mergeCell ref="AV150:AW150"/>
    <mergeCell ref="R121:S121"/>
    <mergeCell ref="D116:G116"/>
    <mergeCell ref="D117:G117"/>
    <mergeCell ref="D119:G119"/>
    <mergeCell ref="BA43:BD43"/>
    <mergeCell ref="BA85:BD85"/>
    <mergeCell ref="AY86:AZ86"/>
    <mergeCell ref="AO86:AU86"/>
    <mergeCell ref="AV86:AX86"/>
    <mergeCell ref="AO131:AU131"/>
    <mergeCell ref="AV131:AX131"/>
    <mergeCell ref="AY131:AZ131"/>
    <mergeCell ref="BA130:BD130"/>
    <mergeCell ref="BH107:BI107"/>
    <mergeCell ref="BH2:BI2"/>
    <mergeCell ref="R122:S122"/>
    <mergeCell ref="R115:S115"/>
    <mergeCell ref="R116:S116"/>
    <mergeCell ref="R109:V110"/>
    <mergeCell ref="Y121:AA121"/>
    <mergeCell ref="R114:S114"/>
    <mergeCell ref="BF150:BG150"/>
    <mergeCell ref="BF2:BG2"/>
    <mergeCell ref="Y116:AC117"/>
    <mergeCell ref="Y118:AA118"/>
    <mergeCell ref="Y119:AA119"/>
    <mergeCell ref="Y120:AA120"/>
    <mergeCell ref="Y109:AB110"/>
    <mergeCell ref="Y111:Z111"/>
    <mergeCell ref="Y125:AA125"/>
    <mergeCell ref="Y122:AA122"/>
    <mergeCell ref="BF44:BG44"/>
    <mergeCell ref="BH44:BI44"/>
    <mergeCell ref="BF86:BG86"/>
    <mergeCell ref="BH86:BI86"/>
    <mergeCell ref="BF131:BG131"/>
    <mergeCell ref="BH131:BI131"/>
    <mergeCell ref="K2:Q2"/>
    <mergeCell ref="AO2:AU2"/>
    <mergeCell ref="K115:N115"/>
    <mergeCell ref="K117:N117"/>
    <mergeCell ref="D122:G122"/>
    <mergeCell ref="D123:G123"/>
    <mergeCell ref="Y123:AA123"/>
    <mergeCell ref="D115:G115"/>
    <mergeCell ref="D114:G114"/>
    <mergeCell ref="D109:H110"/>
    <mergeCell ref="AM109:AQ109"/>
    <mergeCell ref="R118:S118"/>
    <mergeCell ref="AO154:AS155"/>
    <mergeCell ref="D124:G124"/>
    <mergeCell ref="D125:G125"/>
    <mergeCell ref="K109:O110"/>
    <mergeCell ref="D126:G126"/>
    <mergeCell ref="K111:N111"/>
    <mergeCell ref="K113:N113"/>
    <mergeCell ref="K114:N114"/>
    <mergeCell ref="K120:N120"/>
    <mergeCell ref="K125:N125"/>
  </mergeCells>
  <phoneticPr fontId="3" type="noConversion"/>
  <pageMargins left="0.25" right="0.25" top="0.75" bottom="0.75" header="0.3" footer="0.3"/>
  <pageSetup scale="46" fitToHeight="0" orientation="landscape" r:id="rId1"/>
  <headerFooter differentFirst="1" scaleWithDoc="0" alignWithMargins="0">
    <oddHeader>&amp;R&amp;D</oddHeader>
    <oddFooter>&amp;C&amp;P</oddFooter>
    <firstHeader>&amp;C&amp;12Custodial/Maintainer Uniform 2019/2020&amp;R&amp;8REQ # 129735</firstHeader>
  </headerFooter>
  <rowBreaks count="3" manualBreakCount="3">
    <brk id="42" max="16383" man="1"/>
    <brk id="84" max="60" man="1"/>
    <brk id="127" max="60" man="1"/>
  </rowBreaks>
  <colBreaks count="1" manualBreakCount="1">
    <brk id="61" max="17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F8"/>
  <sheetViews>
    <sheetView zoomScaleNormal="100" workbookViewId="0">
      <selection activeCell="E10" sqref="E10"/>
    </sheetView>
  </sheetViews>
  <sheetFormatPr defaultRowHeight="12.75" x14ac:dyDescent="0.2"/>
  <cols>
    <col min="1" max="2" width="9.140625" style="230"/>
    <col min="3" max="3" width="40.28515625" style="230" customWidth="1"/>
    <col min="4" max="4" width="22" style="230" bestFit="1" customWidth="1"/>
    <col min="5" max="5" width="23.5703125" style="230" bestFit="1" customWidth="1"/>
    <col min="6" max="6" width="17.42578125" style="230" bestFit="1" customWidth="1"/>
    <col min="7" max="16384" width="9.140625" style="230"/>
  </cols>
  <sheetData>
    <row r="4" spans="3:6" ht="15" x14ac:dyDescent="0.25">
      <c r="C4" s="406" t="s">
        <v>307</v>
      </c>
      <c r="D4" s="407" t="s">
        <v>306</v>
      </c>
      <c r="E4" s="406" t="s">
        <v>299</v>
      </c>
      <c r="F4" s="408" t="s">
        <v>295</v>
      </c>
    </row>
    <row r="5" spans="3:6" ht="15" x14ac:dyDescent="0.25">
      <c r="C5" s="409" t="s">
        <v>300</v>
      </c>
      <c r="D5" s="413"/>
      <c r="E5" s="410">
        <v>117</v>
      </c>
      <c r="F5" s="411">
        <f>D5*E5</f>
        <v>0</v>
      </c>
    </row>
    <row r="6" spans="3:6" x14ac:dyDescent="0.2">
      <c r="C6" s="412"/>
      <c r="D6" s="412"/>
      <c r="E6" s="412"/>
      <c r="F6" s="412"/>
    </row>
    <row r="8" spans="3:6" ht="50.25" customHeight="1" x14ac:dyDescent="0.2">
      <c r="C8" s="518" t="s">
        <v>318</v>
      </c>
      <c r="D8" s="519"/>
      <c r="E8" s="519"/>
      <c r="F8" s="520"/>
    </row>
  </sheetData>
  <sheetProtection password="C5C4" sheet="1"/>
  <mergeCells count="1">
    <mergeCell ref="C8:F8"/>
  </mergeCells>
  <conditionalFormatting sqref="D5">
    <cfRule type="cellIs" dxfId="22" priority="1" stopIfTrue="1" operator="equal">
      <formula>0</formula>
    </cfRule>
  </conditionalFormatting>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V153"/>
  <sheetViews>
    <sheetView zoomScale="90" zoomScaleNormal="90" workbookViewId="0">
      <selection activeCell="C10" sqref="C10"/>
    </sheetView>
  </sheetViews>
  <sheetFormatPr defaultRowHeight="14.25" x14ac:dyDescent="0.2"/>
  <cols>
    <col min="1" max="2" width="9.140625" style="415"/>
    <col min="3" max="3" width="35.28515625" style="415" customWidth="1"/>
    <col min="4" max="4" width="15.7109375" style="415" customWidth="1"/>
    <col min="5" max="5" width="21.28515625" style="415" customWidth="1"/>
    <col min="6" max="6" width="12.5703125" style="415" customWidth="1"/>
    <col min="7" max="7" width="20" style="415" customWidth="1"/>
    <col min="8" max="16384" width="9.140625" style="415"/>
  </cols>
  <sheetData>
    <row r="3" spans="3:7" ht="15" x14ac:dyDescent="0.25">
      <c r="C3" s="414" t="s">
        <v>308</v>
      </c>
    </row>
    <row r="4" spans="3:7" ht="15" x14ac:dyDescent="0.25">
      <c r="C4" s="416" t="s">
        <v>292</v>
      </c>
      <c r="D4" s="416" t="s">
        <v>290</v>
      </c>
      <c r="E4" s="417" t="s">
        <v>305</v>
      </c>
      <c r="F4" s="416" t="s">
        <v>291</v>
      </c>
      <c r="G4" s="418" t="s">
        <v>295</v>
      </c>
    </row>
    <row r="5" spans="3:7" ht="15" x14ac:dyDescent="0.25">
      <c r="C5" s="419" t="s">
        <v>370</v>
      </c>
      <c r="D5" s="420"/>
      <c r="E5" s="421"/>
      <c r="F5" s="421"/>
      <c r="G5" s="421"/>
    </row>
    <row r="6" spans="3:7" ht="15" x14ac:dyDescent="0.25">
      <c r="C6" s="422" t="s">
        <v>337</v>
      </c>
      <c r="D6" s="423" t="s">
        <v>6</v>
      </c>
      <c r="E6" s="413"/>
      <c r="F6" s="424">
        <v>16</v>
      </c>
      <c r="G6" s="425">
        <f t="shared" ref="G6:G11" si="0">E6*F6</f>
        <v>0</v>
      </c>
    </row>
    <row r="7" spans="3:7" ht="15" x14ac:dyDescent="0.25">
      <c r="C7" s="422" t="s">
        <v>336</v>
      </c>
      <c r="D7" s="423" t="s">
        <v>3</v>
      </c>
      <c r="E7" s="413"/>
      <c r="F7" s="424">
        <v>21</v>
      </c>
      <c r="G7" s="425">
        <f t="shared" si="0"/>
        <v>0</v>
      </c>
    </row>
    <row r="8" spans="3:7" ht="15" x14ac:dyDescent="0.25">
      <c r="C8" s="422" t="s">
        <v>335</v>
      </c>
      <c r="D8" s="423" t="s">
        <v>1</v>
      </c>
      <c r="E8" s="413"/>
      <c r="F8" s="424">
        <v>22</v>
      </c>
      <c r="G8" s="425">
        <f t="shared" si="0"/>
        <v>0</v>
      </c>
    </row>
    <row r="9" spans="3:7" ht="15" x14ac:dyDescent="0.25">
      <c r="C9" s="422" t="s">
        <v>369</v>
      </c>
      <c r="D9" s="423" t="s">
        <v>5</v>
      </c>
      <c r="E9" s="413"/>
      <c r="F9" s="424">
        <v>13</v>
      </c>
      <c r="G9" s="425">
        <f t="shared" si="0"/>
        <v>0</v>
      </c>
    </row>
    <row r="10" spans="3:7" ht="15" x14ac:dyDescent="0.25">
      <c r="C10" s="422" t="s">
        <v>338</v>
      </c>
      <c r="D10" s="423" t="s">
        <v>2</v>
      </c>
      <c r="E10" s="413"/>
      <c r="F10" s="424">
        <v>4</v>
      </c>
      <c r="G10" s="425">
        <f t="shared" si="0"/>
        <v>0</v>
      </c>
    </row>
    <row r="11" spans="3:7" ht="15" x14ac:dyDescent="0.25">
      <c r="C11" s="422" t="s">
        <v>368</v>
      </c>
      <c r="D11" s="423" t="s">
        <v>4</v>
      </c>
      <c r="E11" s="413"/>
      <c r="F11" s="424">
        <v>3</v>
      </c>
      <c r="G11" s="425">
        <f t="shared" si="0"/>
        <v>0</v>
      </c>
    </row>
    <row r="12" spans="3:7" ht="15" x14ac:dyDescent="0.25">
      <c r="C12" s="419" t="s">
        <v>370</v>
      </c>
      <c r="D12" s="426"/>
      <c r="E12" s="427" t="s">
        <v>293</v>
      </c>
      <c r="F12" s="418">
        <f>SUM(F6:F11)</f>
        <v>79</v>
      </c>
      <c r="G12" s="425"/>
    </row>
    <row r="13" spans="3:7" ht="15.75" customHeight="1" x14ac:dyDescent="0.25">
      <c r="F13" s="428" t="s">
        <v>296</v>
      </c>
      <c r="G13" s="429">
        <f>SUM(G6:G12)</f>
        <v>0</v>
      </c>
    </row>
    <row r="16" spans="3:7" ht="15" x14ac:dyDescent="0.25">
      <c r="C16" s="416" t="s">
        <v>292</v>
      </c>
      <c r="D16" s="416" t="s">
        <v>290</v>
      </c>
      <c r="E16" s="417" t="s">
        <v>305</v>
      </c>
      <c r="F16" s="416" t="s">
        <v>291</v>
      </c>
      <c r="G16" s="418" t="s">
        <v>295</v>
      </c>
    </row>
    <row r="17" spans="3:7" ht="15" x14ac:dyDescent="0.25">
      <c r="C17" s="419" t="s">
        <v>339</v>
      </c>
      <c r="D17" s="426"/>
      <c r="E17" s="421"/>
      <c r="F17" s="424"/>
      <c r="G17" s="421"/>
    </row>
    <row r="18" spans="3:7" ht="15" x14ac:dyDescent="0.25">
      <c r="C18" s="430" t="s">
        <v>340</v>
      </c>
      <c r="D18" s="423" t="s">
        <v>6</v>
      </c>
      <c r="E18" s="413"/>
      <c r="F18" s="424">
        <v>20</v>
      </c>
      <c r="G18" s="425">
        <f t="shared" ref="G18:G23" si="1">E18*F18</f>
        <v>0</v>
      </c>
    </row>
    <row r="19" spans="3:7" ht="15" x14ac:dyDescent="0.25">
      <c r="C19" s="431" t="s">
        <v>341</v>
      </c>
      <c r="D19" s="423" t="s">
        <v>3</v>
      </c>
      <c r="E19" s="413"/>
      <c r="F19" s="424">
        <v>47</v>
      </c>
      <c r="G19" s="425">
        <f t="shared" si="1"/>
        <v>0</v>
      </c>
    </row>
    <row r="20" spans="3:7" ht="15" x14ac:dyDescent="0.25">
      <c r="C20" s="431" t="s">
        <v>342</v>
      </c>
      <c r="D20" s="423" t="s">
        <v>1</v>
      </c>
      <c r="E20" s="413"/>
      <c r="F20" s="424">
        <v>31</v>
      </c>
      <c r="G20" s="425">
        <f t="shared" si="1"/>
        <v>0</v>
      </c>
    </row>
    <row r="21" spans="3:7" ht="15" x14ac:dyDescent="0.25">
      <c r="C21" s="431" t="s">
        <v>343</v>
      </c>
      <c r="D21" s="423" t="s">
        <v>5</v>
      </c>
      <c r="E21" s="413"/>
      <c r="F21" s="424">
        <v>22</v>
      </c>
      <c r="G21" s="425">
        <f t="shared" si="1"/>
        <v>0</v>
      </c>
    </row>
    <row r="22" spans="3:7" ht="15" x14ac:dyDescent="0.25">
      <c r="C22" s="422" t="s">
        <v>344</v>
      </c>
      <c r="D22" s="423" t="s">
        <v>2</v>
      </c>
      <c r="E22" s="413"/>
      <c r="F22" s="424">
        <v>6</v>
      </c>
      <c r="G22" s="425">
        <f t="shared" si="1"/>
        <v>0</v>
      </c>
    </row>
    <row r="23" spans="3:7" ht="15" x14ac:dyDescent="0.25">
      <c r="C23" s="422" t="s">
        <v>345</v>
      </c>
      <c r="D23" s="423" t="s">
        <v>4</v>
      </c>
      <c r="E23" s="413"/>
      <c r="F23" s="424">
        <v>1</v>
      </c>
      <c r="G23" s="425">
        <f t="shared" si="1"/>
        <v>0</v>
      </c>
    </row>
    <row r="24" spans="3:7" ht="15" x14ac:dyDescent="0.25">
      <c r="C24" s="419" t="s">
        <v>339</v>
      </c>
      <c r="D24" s="426"/>
      <c r="E24" s="427" t="s">
        <v>293</v>
      </c>
      <c r="F24" s="418">
        <f>SUM(F18:F23)</f>
        <v>127</v>
      </c>
      <c r="G24" s="425"/>
    </row>
    <row r="25" spans="3:7" ht="15" x14ac:dyDescent="0.25">
      <c r="F25" s="428" t="s">
        <v>296</v>
      </c>
      <c r="G25" s="429">
        <f>SUM(G18:G23)</f>
        <v>0</v>
      </c>
    </row>
    <row r="28" spans="3:7" ht="15" x14ac:dyDescent="0.25">
      <c r="C28" s="419" t="s">
        <v>292</v>
      </c>
      <c r="D28" s="416" t="s">
        <v>290</v>
      </c>
      <c r="E28" s="417" t="s">
        <v>305</v>
      </c>
      <c r="F28" s="416" t="s">
        <v>291</v>
      </c>
      <c r="G28" s="418" t="s">
        <v>295</v>
      </c>
    </row>
    <row r="29" spans="3:7" ht="15" x14ac:dyDescent="0.25">
      <c r="C29" s="419" t="s">
        <v>523</v>
      </c>
      <c r="D29" s="432"/>
      <c r="E29" s="421"/>
      <c r="F29" s="424"/>
      <c r="G29" s="421"/>
    </row>
    <row r="30" spans="3:7" ht="15" x14ac:dyDescent="0.25">
      <c r="C30" s="422" t="s">
        <v>346</v>
      </c>
      <c r="D30" s="423" t="s">
        <v>6</v>
      </c>
      <c r="E30" s="413"/>
      <c r="F30" s="424">
        <v>25</v>
      </c>
      <c r="G30" s="425">
        <f t="shared" ref="G30:G35" si="2">E30*F30</f>
        <v>0</v>
      </c>
    </row>
    <row r="31" spans="3:7" ht="15" x14ac:dyDescent="0.25">
      <c r="C31" s="422" t="s">
        <v>347</v>
      </c>
      <c r="D31" s="423" t="s">
        <v>3</v>
      </c>
      <c r="E31" s="413"/>
      <c r="F31" s="424">
        <v>26</v>
      </c>
      <c r="G31" s="425">
        <f t="shared" si="2"/>
        <v>0</v>
      </c>
    </row>
    <row r="32" spans="3:7" ht="15" x14ac:dyDescent="0.25">
      <c r="C32" s="422" t="s">
        <v>348</v>
      </c>
      <c r="D32" s="423" t="s">
        <v>1</v>
      </c>
      <c r="E32" s="413"/>
      <c r="F32" s="424">
        <v>26</v>
      </c>
      <c r="G32" s="425">
        <f t="shared" si="2"/>
        <v>0</v>
      </c>
    </row>
    <row r="33" spans="3:7" ht="15" x14ac:dyDescent="0.25">
      <c r="C33" s="422" t="s">
        <v>349</v>
      </c>
      <c r="D33" s="423" t="s">
        <v>5</v>
      </c>
      <c r="E33" s="413"/>
      <c r="F33" s="424">
        <v>16</v>
      </c>
      <c r="G33" s="425">
        <f t="shared" si="2"/>
        <v>0</v>
      </c>
    </row>
    <row r="34" spans="3:7" ht="15" x14ac:dyDescent="0.25">
      <c r="C34" s="422" t="s">
        <v>350</v>
      </c>
      <c r="D34" s="423" t="s">
        <v>2</v>
      </c>
      <c r="E34" s="413"/>
      <c r="F34" s="424">
        <v>4</v>
      </c>
      <c r="G34" s="425">
        <f t="shared" si="2"/>
        <v>0</v>
      </c>
    </row>
    <row r="35" spans="3:7" ht="15" x14ac:dyDescent="0.25">
      <c r="C35" s="422" t="s">
        <v>351</v>
      </c>
      <c r="D35" s="423" t="s">
        <v>4</v>
      </c>
      <c r="E35" s="413"/>
      <c r="F35" s="424">
        <v>6</v>
      </c>
      <c r="G35" s="425">
        <f t="shared" si="2"/>
        <v>0</v>
      </c>
    </row>
    <row r="36" spans="3:7" ht="15" x14ac:dyDescent="0.25">
      <c r="C36" s="419" t="s">
        <v>352</v>
      </c>
      <c r="D36" s="426"/>
      <c r="E36" s="427" t="s">
        <v>293</v>
      </c>
      <c r="F36" s="418">
        <f>SUM(F30:F35)</f>
        <v>103</v>
      </c>
      <c r="G36" s="425"/>
    </row>
    <row r="37" spans="3:7" ht="15" x14ac:dyDescent="0.25">
      <c r="C37" s="433"/>
      <c r="F37" s="428" t="s">
        <v>296</v>
      </c>
      <c r="G37" s="429">
        <f>SUM(G30:G35)</f>
        <v>0</v>
      </c>
    </row>
    <row r="38" spans="3:7" x14ac:dyDescent="0.2">
      <c r="C38" s="433"/>
    </row>
    <row r="39" spans="3:7" x14ac:dyDescent="0.2">
      <c r="C39" s="433"/>
    </row>
    <row r="40" spans="3:7" ht="15" x14ac:dyDescent="0.25">
      <c r="C40" s="419" t="s">
        <v>292</v>
      </c>
      <c r="D40" s="416" t="s">
        <v>290</v>
      </c>
      <c r="E40" s="417" t="s">
        <v>305</v>
      </c>
      <c r="F40" s="416" t="s">
        <v>291</v>
      </c>
      <c r="G40" s="418" t="s">
        <v>295</v>
      </c>
    </row>
    <row r="41" spans="3:7" ht="16.5" customHeight="1" x14ac:dyDescent="0.25">
      <c r="C41" s="434" t="s">
        <v>365</v>
      </c>
      <c r="D41" s="426"/>
      <c r="E41" s="421"/>
      <c r="F41" s="424"/>
      <c r="G41" s="421"/>
    </row>
    <row r="42" spans="3:7" ht="15" x14ac:dyDescent="0.25">
      <c r="C42" s="435" t="s">
        <v>353</v>
      </c>
      <c r="D42" s="423" t="s">
        <v>6</v>
      </c>
      <c r="E42" s="413"/>
      <c r="F42" s="424">
        <v>9</v>
      </c>
      <c r="G42" s="425">
        <f t="shared" ref="G42:G47" si="3">E42*F42</f>
        <v>0</v>
      </c>
    </row>
    <row r="43" spans="3:7" ht="15" x14ac:dyDescent="0.25">
      <c r="C43" s="435" t="s">
        <v>366</v>
      </c>
      <c r="D43" s="423" t="s">
        <v>3</v>
      </c>
      <c r="E43" s="413"/>
      <c r="F43" s="424">
        <v>12</v>
      </c>
      <c r="G43" s="425">
        <f t="shared" si="3"/>
        <v>0</v>
      </c>
    </row>
    <row r="44" spans="3:7" ht="15" x14ac:dyDescent="0.25">
      <c r="C44" s="435" t="s">
        <v>355</v>
      </c>
      <c r="D44" s="423" t="s">
        <v>1</v>
      </c>
      <c r="E44" s="413"/>
      <c r="F44" s="424">
        <v>18</v>
      </c>
      <c r="G44" s="425">
        <f t="shared" si="3"/>
        <v>0</v>
      </c>
    </row>
    <row r="45" spans="3:7" ht="15" x14ac:dyDescent="0.25">
      <c r="C45" s="435" t="s">
        <v>354</v>
      </c>
      <c r="D45" s="423" t="s">
        <v>5</v>
      </c>
      <c r="E45" s="413"/>
      <c r="F45" s="424">
        <v>8</v>
      </c>
      <c r="G45" s="425">
        <f t="shared" si="3"/>
        <v>0</v>
      </c>
    </row>
    <row r="46" spans="3:7" ht="15" x14ac:dyDescent="0.25">
      <c r="C46" s="435" t="s">
        <v>367</v>
      </c>
      <c r="D46" s="423" t="s">
        <v>2</v>
      </c>
      <c r="E46" s="413"/>
      <c r="F46" s="424">
        <v>2</v>
      </c>
      <c r="G46" s="425">
        <f t="shared" si="3"/>
        <v>0</v>
      </c>
    </row>
    <row r="47" spans="3:7" ht="15" x14ac:dyDescent="0.25">
      <c r="C47" s="435" t="s">
        <v>364</v>
      </c>
      <c r="D47" s="423" t="s">
        <v>4</v>
      </c>
      <c r="E47" s="413"/>
      <c r="F47" s="424">
        <v>1</v>
      </c>
      <c r="G47" s="425">
        <f t="shared" si="3"/>
        <v>0</v>
      </c>
    </row>
    <row r="48" spans="3:7" ht="15" x14ac:dyDescent="0.25">
      <c r="C48" s="434" t="s">
        <v>365</v>
      </c>
      <c r="D48" s="436"/>
      <c r="E48" s="427" t="s">
        <v>293</v>
      </c>
      <c r="F48" s="418">
        <f>SUM(F42:F47)</f>
        <v>50</v>
      </c>
      <c r="G48" s="425"/>
    </row>
    <row r="49" spans="3:7" ht="15" x14ac:dyDescent="0.25">
      <c r="C49" s="437"/>
      <c r="D49" s="438"/>
      <c r="E49" s="438"/>
      <c r="F49" s="428" t="s">
        <v>296</v>
      </c>
      <c r="G49" s="429">
        <f>SUM(G42:G47)</f>
        <v>0</v>
      </c>
    </row>
    <row r="50" spans="3:7" ht="15" x14ac:dyDescent="0.25">
      <c r="C50" s="437"/>
      <c r="D50" s="438"/>
      <c r="E50" s="438"/>
      <c r="F50" s="439"/>
      <c r="G50" s="440"/>
    </row>
    <row r="52" spans="3:7" ht="15" x14ac:dyDescent="0.25">
      <c r="C52" s="416" t="s">
        <v>292</v>
      </c>
      <c r="D52" s="416" t="s">
        <v>290</v>
      </c>
      <c r="E52" s="417" t="s">
        <v>305</v>
      </c>
      <c r="F52" s="416" t="s">
        <v>291</v>
      </c>
      <c r="G52" s="418" t="s">
        <v>295</v>
      </c>
    </row>
    <row r="53" spans="3:7" ht="15" x14ac:dyDescent="0.25">
      <c r="C53" s="414" t="s">
        <v>363</v>
      </c>
      <c r="D53" s="426"/>
      <c r="E53" s="421"/>
      <c r="F53" s="424"/>
      <c r="G53" s="421"/>
    </row>
    <row r="54" spans="3:7" ht="15" x14ac:dyDescent="0.25">
      <c r="C54" s="422" t="s">
        <v>361</v>
      </c>
      <c r="D54" s="423" t="s">
        <v>6</v>
      </c>
      <c r="E54" s="413"/>
      <c r="F54" s="424">
        <v>10</v>
      </c>
      <c r="G54" s="425">
        <f t="shared" ref="G54:G59" si="4">E54*F54</f>
        <v>0</v>
      </c>
    </row>
    <row r="55" spans="3:7" ht="15" x14ac:dyDescent="0.25">
      <c r="C55" s="422" t="s">
        <v>360</v>
      </c>
      <c r="D55" s="423" t="s">
        <v>3</v>
      </c>
      <c r="E55" s="413"/>
      <c r="F55" s="424">
        <v>10</v>
      </c>
      <c r="G55" s="425">
        <f t="shared" si="4"/>
        <v>0</v>
      </c>
    </row>
    <row r="56" spans="3:7" ht="16.5" customHeight="1" x14ac:dyDescent="0.25">
      <c r="C56" s="422" t="s">
        <v>359</v>
      </c>
      <c r="D56" s="423" t="s">
        <v>1</v>
      </c>
      <c r="E56" s="413"/>
      <c r="F56" s="424">
        <v>16</v>
      </c>
      <c r="G56" s="425">
        <f t="shared" si="4"/>
        <v>0</v>
      </c>
    </row>
    <row r="57" spans="3:7" ht="18" customHeight="1" x14ac:dyDescent="0.25">
      <c r="C57" s="422" t="s">
        <v>358</v>
      </c>
      <c r="D57" s="423" t="s">
        <v>5</v>
      </c>
      <c r="E57" s="413"/>
      <c r="F57" s="424">
        <v>19</v>
      </c>
      <c r="G57" s="425">
        <f t="shared" si="4"/>
        <v>0</v>
      </c>
    </row>
    <row r="58" spans="3:7" ht="16.5" customHeight="1" x14ac:dyDescent="0.25">
      <c r="C58" s="422" t="s">
        <v>357</v>
      </c>
      <c r="D58" s="423" t="s">
        <v>2</v>
      </c>
      <c r="E58" s="413"/>
      <c r="F58" s="424">
        <v>1</v>
      </c>
      <c r="G58" s="425">
        <f t="shared" si="4"/>
        <v>0</v>
      </c>
    </row>
    <row r="59" spans="3:7" ht="18.75" customHeight="1" x14ac:dyDescent="0.25">
      <c r="C59" s="422" t="s">
        <v>356</v>
      </c>
      <c r="D59" s="423" t="s">
        <v>4</v>
      </c>
      <c r="E59" s="413"/>
      <c r="F59" s="424">
        <v>1</v>
      </c>
      <c r="G59" s="425">
        <f t="shared" si="4"/>
        <v>0</v>
      </c>
    </row>
    <row r="60" spans="3:7" ht="15" x14ac:dyDescent="0.25">
      <c r="C60" s="419" t="s">
        <v>363</v>
      </c>
      <c r="D60" s="426"/>
      <c r="E60" s="427" t="s">
        <v>293</v>
      </c>
      <c r="F60" s="418">
        <f>SUM(F54:F59)</f>
        <v>57</v>
      </c>
      <c r="G60" s="421"/>
    </row>
    <row r="61" spans="3:7" ht="15" x14ac:dyDescent="0.25">
      <c r="F61" s="428" t="s">
        <v>296</v>
      </c>
      <c r="G61" s="429">
        <f>SUM(G54:G59)</f>
        <v>0</v>
      </c>
    </row>
    <row r="64" spans="3:7" ht="15" x14ac:dyDescent="0.25">
      <c r="C64" s="416" t="s">
        <v>292</v>
      </c>
      <c r="D64" s="416" t="s">
        <v>290</v>
      </c>
      <c r="E64" s="417" t="s">
        <v>305</v>
      </c>
      <c r="F64" s="416" t="s">
        <v>291</v>
      </c>
      <c r="G64" s="418" t="s">
        <v>295</v>
      </c>
    </row>
    <row r="65" spans="3:7" ht="20.25" customHeight="1" x14ac:dyDescent="0.25">
      <c r="C65" s="419" t="s">
        <v>329</v>
      </c>
      <c r="D65" s="426"/>
      <c r="E65" s="421"/>
      <c r="F65" s="424"/>
      <c r="G65" s="421"/>
    </row>
    <row r="66" spans="3:7" ht="15" x14ac:dyDescent="0.25">
      <c r="C66" s="422" t="s">
        <v>330</v>
      </c>
      <c r="D66" s="423" t="s">
        <v>6</v>
      </c>
      <c r="E66" s="413"/>
      <c r="F66" s="424">
        <v>13</v>
      </c>
      <c r="G66" s="425">
        <f t="shared" ref="G66:G71" si="5">E66*F66</f>
        <v>0</v>
      </c>
    </row>
    <row r="67" spans="3:7" ht="15" x14ac:dyDescent="0.25">
      <c r="C67" s="422" t="s">
        <v>362</v>
      </c>
      <c r="D67" s="423" t="s">
        <v>3</v>
      </c>
      <c r="E67" s="413"/>
      <c r="F67" s="424">
        <v>26</v>
      </c>
      <c r="G67" s="425">
        <f t="shared" si="5"/>
        <v>0</v>
      </c>
    </row>
    <row r="68" spans="3:7" ht="15" x14ac:dyDescent="0.25">
      <c r="C68" s="422" t="s">
        <v>331</v>
      </c>
      <c r="D68" s="423" t="s">
        <v>1</v>
      </c>
      <c r="E68" s="413"/>
      <c r="F68" s="424">
        <v>32</v>
      </c>
      <c r="G68" s="425">
        <f t="shared" si="5"/>
        <v>0</v>
      </c>
    </row>
    <row r="69" spans="3:7" ht="15" x14ac:dyDescent="0.25">
      <c r="C69" s="422" t="s">
        <v>332</v>
      </c>
      <c r="D69" s="423" t="s">
        <v>5</v>
      </c>
      <c r="E69" s="413"/>
      <c r="F69" s="424">
        <v>22</v>
      </c>
      <c r="G69" s="425">
        <f t="shared" si="5"/>
        <v>0</v>
      </c>
    </row>
    <row r="70" spans="3:7" ht="15" x14ac:dyDescent="0.25">
      <c r="C70" s="422" t="s">
        <v>333</v>
      </c>
      <c r="D70" s="423" t="s">
        <v>2</v>
      </c>
      <c r="E70" s="413"/>
      <c r="F70" s="424">
        <v>3</v>
      </c>
      <c r="G70" s="425">
        <f t="shared" si="5"/>
        <v>0</v>
      </c>
    </row>
    <row r="71" spans="3:7" ht="15" x14ac:dyDescent="0.25">
      <c r="C71" s="422" t="s">
        <v>334</v>
      </c>
      <c r="D71" s="423" t="s">
        <v>4</v>
      </c>
      <c r="E71" s="413"/>
      <c r="F71" s="424">
        <v>2</v>
      </c>
      <c r="G71" s="425">
        <f t="shared" si="5"/>
        <v>0</v>
      </c>
    </row>
    <row r="72" spans="3:7" ht="15" x14ac:dyDescent="0.25">
      <c r="C72" s="419" t="s">
        <v>329</v>
      </c>
      <c r="D72" s="426"/>
      <c r="E72" s="427" t="s">
        <v>293</v>
      </c>
      <c r="F72" s="418">
        <f>SUM(F66:F71)</f>
        <v>98</v>
      </c>
      <c r="G72" s="421"/>
    </row>
    <row r="73" spans="3:7" ht="21.75" customHeight="1" x14ac:dyDescent="0.25">
      <c r="F73" s="428" t="s">
        <v>296</v>
      </c>
      <c r="G73" s="429">
        <f>SUM(G66:G71)</f>
        <v>0</v>
      </c>
    </row>
    <row r="74" spans="3:7" ht="21.75" customHeight="1" x14ac:dyDescent="0.2"/>
    <row r="75" spans="3:7" ht="21.75" customHeight="1" x14ac:dyDescent="0.2"/>
    <row r="76" spans="3:7" ht="15" x14ac:dyDescent="0.25">
      <c r="C76" s="416" t="s">
        <v>292</v>
      </c>
      <c r="D76" s="416" t="s">
        <v>290</v>
      </c>
      <c r="E76" s="417" t="s">
        <v>305</v>
      </c>
      <c r="F76" s="416" t="s">
        <v>291</v>
      </c>
      <c r="G76" s="418" t="s">
        <v>295</v>
      </c>
    </row>
    <row r="77" spans="3:7" ht="15" x14ac:dyDescent="0.25">
      <c r="C77" s="414" t="s">
        <v>524</v>
      </c>
      <c r="D77" s="420"/>
      <c r="E77" s="421"/>
      <c r="F77" s="424"/>
      <c r="G77" s="421"/>
    </row>
    <row r="78" spans="3:7" ht="15" x14ac:dyDescent="0.25">
      <c r="C78" s="441" t="s">
        <v>320</v>
      </c>
      <c r="D78" s="421" t="s">
        <v>104</v>
      </c>
      <c r="E78" s="413"/>
      <c r="F78" s="424">
        <v>1</v>
      </c>
      <c r="G78" s="425">
        <f>E78*F78</f>
        <v>0</v>
      </c>
    </row>
    <row r="79" spans="3:7" ht="15" x14ac:dyDescent="0.25">
      <c r="C79" s="441" t="s">
        <v>320</v>
      </c>
      <c r="D79" s="421" t="s">
        <v>105</v>
      </c>
      <c r="E79" s="413"/>
      <c r="F79" s="424">
        <v>9</v>
      </c>
      <c r="G79" s="425">
        <f t="shared" ref="G79:G120" si="6">E79*F79</f>
        <v>0</v>
      </c>
    </row>
    <row r="80" spans="3:7" ht="15" x14ac:dyDescent="0.25">
      <c r="C80" s="441" t="s">
        <v>320</v>
      </c>
      <c r="D80" s="421" t="s">
        <v>106</v>
      </c>
      <c r="E80" s="413"/>
      <c r="F80" s="424">
        <v>15</v>
      </c>
      <c r="G80" s="425">
        <f t="shared" si="6"/>
        <v>0</v>
      </c>
    </row>
    <row r="81" spans="3:7" ht="15" x14ac:dyDescent="0.25">
      <c r="C81" s="441" t="s">
        <v>320</v>
      </c>
      <c r="D81" s="421" t="s">
        <v>107</v>
      </c>
      <c r="E81" s="413"/>
      <c r="F81" s="424">
        <v>2</v>
      </c>
      <c r="G81" s="425">
        <f t="shared" si="6"/>
        <v>0</v>
      </c>
    </row>
    <row r="82" spans="3:7" ht="15" x14ac:dyDescent="0.25">
      <c r="C82" s="441" t="s">
        <v>320</v>
      </c>
      <c r="D82" s="421" t="s">
        <v>16</v>
      </c>
      <c r="E82" s="413"/>
      <c r="F82" s="424">
        <v>7</v>
      </c>
      <c r="G82" s="425">
        <f t="shared" si="6"/>
        <v>0</v>
      </c>
    </row>
    <row r="83" spans="3:7" ht="15.75" customHeight="1" x14ac:dyDescent="0.25">
      <c r="C83" s="441" t="s">
        <v>320</v>
      </c>
      <c r="D83" s="421" t="s">
        <v>108</v>
      </c>
      <c r="E83" s="413"/>
      <c r="F83" s="424">
        <v>7</v>
      </c>
      <c r="G83" s="425">
        <f t="shared" si="6"/>
        <v>0</v>
      </c>
    </row>
    <row r="84" spans="3:7" ht="15" x14ac:dyDescent="0.25">
      <c r="C84" s="441" t="s">
        <v>320</v>
      </c>
      <c r="D84" s="421" t="s">
        <v>109</v>
      </c>
      <c r="E84" s="413"/>
      <c r="F84" s="424">
        <v>4</v>
      </c>
      <c r="G84" s="425">
        <f t="shared" si="6"/>
        <v>0</v>
      </c>
    </row>
    <row r="85" spans="3:7" ht="15" x14ac:dyDescent="0.25">
      <c r="C85" s="441" t="s">
        <v>320</v>
      </c>
      <c r="D85" s="421" t="s">
        <v>15</v>
      </c>
      <c r="E85" s="413"/>
      <c r="F85" s="424">
        <v>9</v>
      </c>
      <c r="G85" s="425">
        <f t="shared" si="6"/>
        <v>0</v>
      </c>
    </row>
    <row r="86" spans="3:7" ht="15" x14ac:dyDescent="0.25">
      <c r="C86" s="441" t="s">
        <v>320</v>
      </c>
      <c r="D86" s="421" t="s">
        <v>13</v>
      </c>
      <c r="E86" s="413"/>
      <c r="F86" s="424">
        <v>12</v>
      </c>
      <c r="G86" s="425">
        <f t="shared" si="6"/>
        <v>0</v>
      </c>
    </row>
    <row r="87" spans="3:7" ht="15" x14ac:dyDescent="0.25">
      <c r="C87" s="441" t="s">
        <v>320</v>
      </c>
      <c r="D87" s="421" t="s">
        <v>127</v>
      </c>
      <c r="E87" s="413"/>
      <c r="F87" s="424">
        <v>2</v>
      </c>
      <c r="G87" s="425">
        <f t="shared" si="6"/>
        <v>0</v>
      </c>
    </row>
    <row r="88" spans="3:7" ht="15" x14ac:dyDescent="0.25">
      <c r="C88" s="441" t="s">
        <v>320</v>
      </c>
      <c r="D88" s="421" t="s">
        <v>171</v>
      </c>
      <c r="E88" s="413"/>
      <c r="F88" s="424">
        <v>3</v>
      </c>
      <c r="G88" s="425">
        <f t="shared" si="6"/>
        <v>0</v>
      </c>
    </row>
    <row r="89" spans="3:7" ht="15" x14ac:dyDescent="0.25">
      <c r="C89" s="441" t="s">
        <v>320</v>
      </c>
      <c r="D89" s="421" t="s">
        <v>110</v>
      </c>
      <c r="E89" s="413"/>
      <c r="F89" s="424">
        <v>10</v>
      </c>
      <c r="G89" s="425">
        <f t="shared" si="6"/>
        <v>0</v>
      </c>
    </row>
    <row r="90" spans="3:7" ht="15" x14ac:dyDescent="0.25">
      <c r="C90" s="441" t="s">
        <v>320</v>
      </c>
      <c r="D90" s="421" t="s">
        <v>17</v>
      </c>
      <c r="E90" s="413"/>
      <c r="F90" s="424">
        <v>8</v>
      </c>
      <c r="G90" s="425">
        <f t="shared" si="6"/>
        <v>0</v>
      </c>
    </row>
    <row r="91" spans="3:7" ht="15" x14ac:dyDescent="0.25">
      <c r="C91" s="441" t="s">
        <v>320</v>
      </c>
      <c r="D91" s="421" t="s">
        <v>111</v>
      </c>
      <c r="E91" s="413"/>
      <c r="F91" s="424">
        <v>2</v>
      </c>
      <c r="G91" s="425">
        <f t="shared" si="6"/>
        <v>0</v>
      </c>
    </row>
    <row r="92" spans="3:7" ht="15" x14ac:dyDescent="0.25">
      <c r="C92" s="441" t="s">
        <v>320</v>
      </c>
      <c r="D92" s="421" t="s">
        <v>14</v>
      </c>
      <c r="E92" s="413"/>
      <c r="F92" s="424">
        <v>6</v>
      </c>
      <c r="G92" s="425">
        <f t="shared" si="6"/>
        <v>0</v>
      </c>
    </row>
    <row r="93" spans="3:7" ht="15" x14ac:dyDescent="0.25">
      <c r="C93" s="441" t="s">
        <v>320</v>
      </c>
      <c r="D93" s="421" t="s">
        <v>112</v>
      </c>
      <c r="E93" s="413"/>
      <c r="F93" s="424">
        <v>9</v>
      </c>
      <c r="G93" s="425">
        <f t="shared" si="6"/>
        <v>0</v>
      </c>
    </row>
    <row r="94" spans="3:7" ht="15" x14ac:dyDescent="0.25">
      <c r="C94" s="441" t="s">
        <v>320</v>
      </c>
      <c r="D94" s="421" t="s">
        <v>113</v>
      </c>
      <c r="E94" s="413"/>
      <c r="F94" s="424">
        <v>5</v>
      </c>
      <c r="G94" s="425">
        <f t="shared" si="6"/>
        <v>0</v>
      </c>
    </row>
    <row r="95" spans="3:7" ht="15" x14ac:dyDescent="0.25">
      <c r="C95" s="441" t="s">
        <v>320</v>
      </c>
      <c r="D95" s="421" t="s">
        <v>170</v>
      </c>
      <c r="E95" s="413"/>
      <c r="F95" s="424">
        <v>3</v>
      </c>
      <c r="G95" s="425">
        <f t="shared" si="6"/>
        <v>0</v>
      </c>
    </row>
    <row r="96" spans="3:7" ht="15" x14ac:dyDescent="0.25">
      <c r="C96" s="441" t="s">
        <v>320</v>
      </c>
      <c r="D96" s="421" t="s">
        <v>114</v>
      </c>
      <c r="E96" s="413"/>
      <c r="F96" s="424">
        <v>7</v>
      </c>
      <c r="G96" s="425">
        <f t="shared" si="6"/>
        <v>0</v>
      </c>
    </row>
    <row r="97" spans="3:7" ht="15" x14ac:dyDescent="0.25">
      <c r="C97" s="441" t="s">
        <v>320</v>
      </c>
      <c r="D97" s="421" t="s">
        <v>115</v>
      </c>
      <c r="E97" s="413"/>
      <c r="F97" s="424">
        <v>1</v>
      </c>
      <c r="G97" s="425">
        <f t="shared" si="6"/>
        <v>0</v>
      </c>
    </row>
    <row r="98" spans="3:7" ht="15" x14ac:dyDescent="0.25">
      <c r="C98" s="441" t="s">
        <v>320</v>
      </c>
      <c r="D98" s="421" t="s">
        <v>116</v>
      </c>
      <c r="E98" s="413"/>
      <c r="F98" s="424">
        <v>0</v>
      </c>
      <c r="G98" s="425">
        <f t="shared" si="6"/>
        <v>0</v>
      </c>
    </row>
    <row r="99" spans="3:7" ht="15" x14ac:dyDescent="0.25">
      <c r="C99" s="441" t="s">
        <v>320</v>
      </c>
      <c r="D99" s="421" t="s">
        <v>164</v>
      </c>
      <c r="E99" s="413"/>
      <c r="F99" s="424">
        <v>3</v>
      </c>
      <c r="G99" s="425">
        <f t="shared" si="6"/>
        <v>0</v>
      </c>
    </row>
    <row r="100" spans="3:7" ht="15" x14ac:dyDescent="0.25">
      <c r="C100" s="441" t="s">
        <v>320</v>
      </c>
      <c r="D100" s="421" t="s">
        <v>78</v>
      </c>
      <c r="E100" s="413"/>
      <c r="F100" s="424">
        <v>0</v>
      </c>
      <c r="G100" s="425">
        <f t="shared" si="6"/>
        <v>0</v>
      </c>
    </row>
    <row r="101" spans="3:7" ht="15" x14ac:dyDescent="0.25">
      <c r="C101" s="441" t="s">
        <v>320</v>
      </c>
      <c r="D101" s="421" t="s">
        <v>117</v>
      </c>
      <c r="E101" s="413"/>
      <c r="F101" s="424">
        <v>0</v>
      </c>
      <c r="G101" s="425">
        <f t="shared" si="6"/>
        <v>0</v>
      </c>
    </row>
    <row r="102" spans="3:7" ht="15" x14ac:dyDescent="0.25">
      <c r="C102" s="441" t="s">
        <v>320</v>
      </c>
      <c r="D102" s="421" t="s">
        <v>118</v>
      </c>
      <c r="E102" s="413"/>
      <c r="F102" s="424">
        <v>0</v>
      </c>
      <c r="G102" s="425">
        <f t="shared" si="6"/>
        <v>0</v>
      </c>
    </row>
    <row r="103" spans="3:7" ht="15" x14ac:dyDescent="0.25">
      <c r="C103" s="441" t="s">
        <v>320</v>
      </c>
      <c r="D103" s="421" t="s">
        <v>119</v>
      </c>
      <c r="E103" s="413"/>
      <c r="F103" s="424">
        <v>3</v>
      </c>
      <c r="G103" s="425">
        <f t="shared" si="6"/>
        <v>0</v>
      </c>
    </row>
    <row r="104" spans="3:7" ht="15" x14ac:dyDescent="0.25">
      <c r="C104" s="441" t="s">
        <v>320</v>
      </c>
      <c r="D104" s="421" t="s">
        <v>120</v>
      </c>
      <c r="E104" s="413"/>
      <c r="F104" s="424">
        <v>2</v>
      </c>
      <c r="G104" s="425">
        <f t="shared" si="6"/>
        <v>0</v>
      </c>
    </row>
    <row r="105" spans="3:7" ht="15" x14ac:dyDescent="0.25">
      <c r="C105" s="441" t="s">
        <v>320</v>
      </c>
      <c r="D105" s="421" t="s">
        <v>121</v>
      </c>
      <c r="E105" s="413"/>
      <c r="F105" s="424">
        <v>0</v>
      </c>
      <c r="G105" s="425">
        <f t="shared" si="6"/>
        <v>0</v>
      </c>
    </row>
    <row r="106" spans="3:7" ht="15" x14ac:dyDescent="0.25">
      <c r="C106" s="441" t="s">
        <v>320</v>
      </c>
      <c r="D106" s="421" t="s">
        <v>80</v>
      </c>
      <c r="E106" s="413"/>
      <c r="F106" s="424">
        <v>0</v>
      </c>
      <c r="G106" s="425">
        <f t="shared" si="6"/>
        <v>0</v>
      </c>
    </row>
    <row r="107" spans="3:7" ht="15" x14ac:dyDescent="0.25">
      <c r="C107" s="441" t="s">
        <v>320</v>
      </c>
      <c r="D107" s="421" t="s">
        <v>122</v>
      </c>
      <c r="E107" s="413"/>
      <c r="F107" s="424">
        <v>2</v>
      </c>
      <c r="G107" s="425">
        <f t="shared" si="6"/>
        <v>0</v>
      </c>
    </row>
    <row r="108" spans="3:7" ht="15" x14ac:dyDescent="0.25">
      <c r="C108" s="441" t="s">
        <v>320</v>
      </c>
      <c r="D108" s="421" t="s">
        <v>123</v>
      </c>
      <c r="E108" s="413"/>
      <c r="F108" s="424">
        <v>0</v>
      </c>
      <c r="G108" s="425">
        <f t="shared" si="6"/>
        <v>0</v>
      </c>
    </row>
    <row r="109" spans="3:7" ht="15" x14ac:dyDescent="0.25">
      <c r="C109" s="441" t="s">
        <v>320</v>
      </c>
      <c r="D109" s="421" t="s">
        <v>124</v>
      </c>
      <c r="E109" s="413"/>
      <c r="F109" s="424">
        <v>0</v>
      </c>
      <c r="G109" s="425">
        <f t="shared" si="6"/>
        <v>0</v>
      </c>
    </row>
    <row r="110" spans="3:7" ht="15" x14ac:dyDescent="0.25">
      <c r="C110" s="441" t="s">
        <v>320</v>
      </c>
      <c r="D110" s="421" t="s">
        <v>126</v>
      </c>
      <c r="E110" s="413"/>
      <c r="F110" s="424">
        <v>0</v>
      </c>
      <c r="G110" s="425">
        <f t="shared" si="6"/>
        <v>0</v>
      </c>
    </row>
    <row r="111" spans="3:7" ht="15" x14ac:dyDescent="0.25">
      <c r="C111" s="441" t="s">
        <v>320</v>
      </c>
      <c r="D111" s="421" t="s">
        <v>125</v>
      </c>
      <c r="E111" s="413"/>
      <c r="F111" s="424">
        <v>0</v>
      </c>
      <c r="G111" s="425">
        <f t="shared" si="6"/>
        <v>0</v>
      </c>
    </row>
    <row r="112" spans="3:7" ht="15" x14ac:dyDescent="0.25">
      <c r="C112" s="441" t="s">
        <v>320</v>
      </c>
      <c r="D112" s="421" t="s">
        <v>152</v>
      </c>
      <c r="E112" s="413"/>
      <c r="F112" s="424">
        <v>0</v>
      </c>
      <c r="G112" s="425">
        <f t="shared" si="6"/>
        <v>0</v>
      </c>
    </row>
    <row r="113" spans="3:256" ht="15" x14ac:dyDescent="0.25">
      <c r="C113" s="441" t="s">
        <v>320</v>
      </c>
      <c r="D113" s="421" t="s">
        <v>153</v>
      </c>
      <c r="E113" s="413"/>
      <c r="F113" s="424">
        <v>0</v>
      </c>
      <c r="G113" s="425">
        <f t="shared" si="6"/>
        <v>0</v>
      </c>
    </row>
    <row r="114" spans="3:256" ht="15" x14ac:dyDescent="0.25">
      <c r="C114" s="441" t="s">
        <v>320</v>
      </c>
      <c r="D114" s="421" t="s">
        <v>154</v>
      </c>
      <c r="E114" s="413"/>
      <c r="F114" s="424">
        <v>0</v>
      </c>
      <c r="G114" s="425">
        <f t="shared" si="6"/>
        <v>0</v>
      </c>
    </row>
    <row r="115" spans="3:256" ht="15" x14ac:dyDescent="0.25">
      <c r="C115" s="441" t="s">
        <v>320</v>
      </c>
      <c r="D115" s="421" t="s">
        <v>155</v>
      </c>
      <c r="E115" s="413"/>
      <c r="F115" s="424">
        <v>0</v>
      </c>
      <c r="G115" s="425">
        <f t="shared" si="6"/>
        <v>0</v>
      </c>
    </row>
    <row r="116" spans="3:256" ht="15" x14ac:dyDescent="0.25">
      <c r="C116" s="441" t="s">
        <v>320</v>
      </c>
      <c r="D116" s="421" t="s">
        <v>156</v>
      </c>
      <c r="E116" s="413"/>
      <c r="F116" s="424">
        <v>0</v>
      </c>
      <c r="G116" s="425">
        <f t="shared" si="6"/>
        <v>0</v>
      </c>
    </row>
    <row r="117" spans="3:256" ht="15" x14ac:dyDescent="0.25">
      <c r="C117" s="441" t="s">
        <v>320</v>
      </c>
      <c r="D117" s="421" t="s">
        <v>157</v>
      </c>
      <c r="E117" s="413"/>
      <c r="F117" s="424">
        <v>2</v>
      </c>
      <c r="G117" s="425">
        <f t="shared" si="6"/>
        <v>0</v>
      </c>
    </row>
    <row r="118" spans="3:256" ht="15" x14ac:dyDescent="0.25">
      <c r="C118" s="441" t="s">
        <v>320</v>
      </c>
      <c r="D118" s="421" t="s">
        <v>158</v>
      </c>
      <c r="E118" s="413"/>
      <c r="F118" s="424">
        <v>0</v>
      </c>
      <c r="G118" s="425">
        <f t="shared" si="6"/>
        <v>0</v>
      </c>
    </row>
    <row r="119" spans="3:256" ht="15" x14ac:dyDescent="0.25">
      <c r="C119" s="441" t="s">
        <v>320</v>
      </c>
      <c r="D119" s="421" t="s">
        <v>159</v>
      </c>
      <c r="E119" s="413"/>
      <c r="F119" s="424">
        <v>0</v>
      </c>
      <c r="G119" s="425">
        <f t="shared" si="6"/>
        <v>0</v>
      </c>
    </row>
    <row r="120" spans="3:256" ht="15" x14ac:dyDescent="0.25">
      <c r="C120" s="441" t="s">
        <v>320</v>
      </c>
      <c r="D120" s="421" t="s">
        <v>160</v>
      </c>
      <c r="E120" s="413"/>
      <c r="F120" s="424">
        <v>0</v>
      </c>
      <c r="G120" s="425">
        <f t="shared" si="6"/>
        <v>0</v>
      </c>
    </row>
    <row r="121" spans="3:256" ht="15" x14ac:dyDescent="0.25">
      <c r="C121" s="414" t="s">
        <v>328</v>
      </c>
      <c r="D121" s="426"/>
      <c r="E121" s="427" t="s">
        <v>293</v>
      </c>
      <c r="F121" s="418">
        <f>SUM(F78:F120)</f>
        <v>134</v>
      </c>
      <c r="G121" s="421"/>
    </row>
    <row r="122" spans="3:256" ht="15" x14ac:dyDescent="0.25">
      <c r="F122" s="428" t="s">
        <v>296</v>
      </c>
      <c r="G122" s="429">
        <f>SUM(G78:G120)</f>
        <v>0</v>
      </c>
    </row>
    <row r="125" spans="3:256" ht="15" x14ac:dyDescent="0.25">
      <c r="C125" s="416" t="s">
        <v>292</v>
      </c>
      <c r="D125" s="416" t="s">
        <v>290</v>
      </c>
      <c r="E125" s="417" t="s">
        <v>305</v>
      </c>
      <c r="F125" s="416" t="s">
        <v>291</v>
      </c>
      <c r="G125" s="418" t="s">
        <v>295</v>
      </c>
    </row>
    <row r="126" spans="3:256" ht="15" x14ac:dyDescent="0.25">
      <c r="C126" s="442" t="s">
        <v>321</v>
      </c>
      <c r="D126" s="421" t="s">
        <v>173</v>
      </c>
      <c r="E126" s="413"/>
      <c r="F126" s="424">
        <v>5</v>
      </c>
      <c r="G126" s="425">
        <f>E126*F126</f>
        <v>0</v>
      </c>
    </row>
    <row r="127" spans="3:256" ht="15" x14ac:dyDescent="0.25">
      <c r="C127" s="414" t="s">
        <v>322</v>
      </c>
      <c r="D127" s="436"/>
      <c r="E127" s="418" t="s">
        <v>293</v>
      </c>
      <c r="F127" s="418">
        <f>SUM(F126)</f>
        <v>5</v>
      </c>
      <c r="G127" s="425"/>
      <c r="IV127" s="415">
        <f>SUM(A127:IU127)</f>
        <v>5</v>
      </c>
    </row>
    <row r="128" spans="3:256" ht="15" x14ac:dyDescent="0.25">
      <c r="F128" s="428" t="s">
        <v>296</v>
      </c>
      <c r="G128" s="429">
        <f>SUM(G126)</f>
        <v>0</v>
      </c>
    </row>
    <row r="129" spans="3:7" ht="15" x14ac:dyDescent="0.25">
      <c r="F129" s="443"/>
      <c r="G129" s="444"/>
    </row>
    <row r="130" spans="3:7" ht="15" x14ac:dyDescent="0.25">
      <c r="F130" s="443"/>
      <c r="G130" s="444"/>
    </row>
    <row r="131" spans="3:7" ht="15" x14ac:dyDescent="0.25">
      <c r="C131" s="416" t="s">
        <v>292</v>
      </c>
      <c r="D131" s="416" t="s">
        <v>371</v>
      </c>
      <c r="E131" s="417" t="s">
        <v>305</v>
      </c>
      <c r="F131" s="416" t="s">
        <v>291</v>
      </c>
      <c r="G131" s="445" t="s">
        <v>295</v>
      </c>
    </row>
    <row r="132" spans="3:7" ht="15" x14ac:dyDescent="0.25">
      <c r="C132" s="442" t="s">
        <v>46</v>
      </c>
      <c r="D132" s="421" t="s">
        <v>147</v>
      </c>
      <c r="E132" s="413"/>
      <c r="F132" s="424">
        <v>22</v>
      </c>
      <c r="G132" s="425">
        <f>E132*F132</f>
        <v>0</v>
      </c>
    </row>
    <row r="133" spans="3:7" ht="15" x14ac:dyDescent="0.25">
      <c r="C133" s="442" t="s">
        <v>46</v>
      </c>
      <c r="D133" s="421" t="s">
        <v>148</v>
      </c>
      <c r="E133" s="413"/>
      <c r="F133" s="424">
        <v>30</v>
      </c>
      <c r="G133" s="425">
        <f>E133*F133</f>
        <v>0</v>
      </c>
    </row>
    <row r="134" spans="3:7" ht="15" x14ac:dyDescent="0.25">
      <c r="C134" s="442" t="s">
        <v>46</v>
      </c>
      <c r="D134" s="421" t="s">
        <v>5</v>
      </c>
      <c r="E134" s="413"/>
      <c r="F134" s="424">
        <v>18</v>
      </c>
      <c r="G134" s="425">
        <f>E134*F134</f>
        <v>0</v>
      </c>
    </row>
    <row r="135" spans="3:7" ht="15" x14ac:dyDescent="0.25">
      <c r="C135" s="442" t="s">
        <v>46</v>
      </c>
      <c r="D135" s="421" t="s">
        <v>2</v>
      </c>
      <c r="E135" s="413"/>
      <c r="F135" s="424">
        <v>7</v>
      </c>
      <c r="G135" s="425">
        <f>E135*F135</f>
        <v>0</v>
      </c>
    </row>
    <row r="136" spans="3:7" ht="15" x14ac:dyDescent="0.25">
      <c r="C136" s="442" t="s">
        <v>46</v>
      </c>
      <c r="D136" s="421" t="s">
        <v>4</v>
      </c>
      <c r="E136" s="413"/>
      <c r="F136" s="424">
        <v>4</v>
      </c>
      <c r="G136" s="425">
        <f>E136*F136</f>
        <v>0</v>
      </c>
    </row>
    <row r="137" spans="3:7" ht="15" x14ac:dyDescent="0.25">
      <c r="C137" s="414" t="s">
        <v>323</v>
      </c>
      <c r="D137" s="436"/>
      <c r="E137" s="427" t="s">
        <v>293</v>
      </c>
      <c r="F137" s="418">
        <f>SUM(F132:F136)</f>
        <v>81</v>
      </c>
      <c r="G137" s="425"/>
    </row>
    <row r="138" spans="3:7" ht="15" x14ac:dyDescent="0.25">
      <c r="F138" s="428" t="s">
        <v>296</v>
      </c>
      <c r="G138" s="429">
        <f>SUM(G132:G136)</f>
        <v>0</v>
      </c>
    </row>
    <row r="141" spans="3:7" ht="15" x14ac:dyDescent="0.25">
      <c r="C141" s="416" t="s">
        <v>292</v>
      </c>
      <c r="D141" s="416" t="s">
        <v>290</v>
      </c>
      <c r="E141" s="417" t="s">
        <v>305</v>
      </c>
      <c r="F141" s="416" t="s">
        <v>291</v>
      </c>
      <c r="G141" s="418" t="s">
        <v>295</v>
      </c>
    </row>
    <row r="142" spans="3:7" ht="15" x14ac:dyDescent="0.25">
      <c r="C142" s="446" t="s">
        <v>327</v>
      </c>
      <c r="D142" s="421"/>
      <c r="E142" s="413"/>
      <c r="F142" s="424">
        <v>112</v>
      </c>
      <c r="G142" s="425">
        <f>E142*F142</f>
        <v>0</v>
      </c>
    </row>
    <row r="143" spans="3:7" ht="15" x14ac:dyDescent="0.25">
      <c r="C143" s="419" t="s">
        <v>324</v>
      </c>
      <c r="D143" s="436"/>
      <c r="E143" s="427" t="s">
        <v>293</v>
      </c>
      <c r="F143" s="418">
        <f>SUM(F142:F142)</f>
        <v>112</v>
      </c>
      <c r="G143" s="425"/>
    </row>
    <row r="144" spans="3:7" ht="15" x14ac:dyDescent="0.25">
      <c r="F144" s="428" t="s">
        <v>296</v>
      </c>
      <c r="G144" s="429">
        <f>SUM(G142)</f>
        <v>0</v>
      </c>
    </row>
    <row r="147" spans="3:7" ht="15" x14ac:dyDescent="0.25">
      <c r="C147" s="416" t="s">
        <v>292</v>
      </c>
      <c r="D147" s="416" t="s">
        <v>290</v>
      </c>
      <c r="E147" s="417" t="s">
        <v>305</v>
      </c>
      <c r="F147" s="416" t="s">
        <v>291</v>
      </c>
      <c r="G147" s="418" t="s">
        <v>295</v>
      </c>
    </row>
    <row r="148" spans="3:7" ht="30" x14ac:dyDescent="0.25">
      <c r="C148" s="447" t="s">
        <v>325</v>
      </c>
      <c r="D148" s="421"/>
      <c r="E148" s="413"/>
      <c r="F148" s="424">
        <v>112</v>
      </c>
      <c r="G148" s="425">
        <f>E148*F148</f>
        <v>0</v>
      </c>
    </row>
    <row r="149" spans="3:7" ht="15" x14ac:dyDescent="0.25">
      <c r="C149" s="419" t="s">
        <v>326</v>
      </c>
      <c r="D149" s="436"/>
      <c r="E149" s="427" t="s">
        <v>293</v>
      </c>
      <c r="F149" s="418">
        <f>SUM(F148:F148)</f>
        <v>112</v>
      </c>
      <c r="G149" s="425"/>
    </row>
    <row r="150" spans="3:7" ht="15" x14ac:dyDescent="0.25">
      <c r="F150" s="428" t="s">
        <v>296</v>
      </c>
      <c r="G150" s="429">
        <f>SUM(G148)</f>
        <v>0</v>
      </c>
    </row>
    <row r="153" spans="3:7" ht="51" customHeight="1" x14ac:dyDescent="0.2">
      <c r="C153" s="521" t="s">
        <v>318</v>
      </c>
      <c r="D153" s="522"/>
      <c r="E153" s="522"/>
      <c r="F153" s="523"/>
      <c r="G153" s="524"/>
    </row>
  </sheetData>
  <sheetProtection password="C5C4" sheet="1"/>
  <mergeCells count="1">
    <mergeCell ref="C153:G153"/>
  </mergeCells>
  <conditionalFormatting sqref="E6:E11 E18:E23">
    <cfRule type="cellIs" dxfId="21" priority="11" stopIfTrue="1" operator="equal">
      <formula>0</formula>
    </cfRule>
  </conditionalFormatting>
  <conditionalFormatting sqref="E30:E35">
    <cfRule type="cellIs" dxfId="20" priority="9" stopIfTrue="1" operator="equal">
      <formula>0</formula>
    </cfRule>
  </conditionalFormatting>
  <conditionalFormatting sqref="E42:E47">
    <cfRule type="cellIs" dxfId="19" priority="8" stopIfTrue="1" operator="equal">
      <formula>0</formula>
    </cfRule>
  </conditionalFormatting>
  <conditionalFormatting sqref="E54:E59">
    <cfRule type="cellIs" dxfId="18" priority="7" stopIfTrue="1" operator="equal">
      <formula>0</formula>
    </cfRule>
  </conditionalFormatting>
  <conditionalFormatting sqref="E66:E71">
    <cfRule type="cellIs" dxfId="17" priority="6" stopIfTrue="1" operator="equal">
      <formula>0</formula>
    </cfRule>
  </conditionalFormatting>
  <conditionalFormatting sqref="E78:E120">
    <cfRule type="cellIs" dxfId="16" priority="5" stopIfTrue="1" operator="equal">
      <formula>0</formula>
    </cfRule>
  </conditionalFormatting>
  <conditionalFormatting sqref="E126">
    <cfRule type="cellIs" dxfId="15" priority="4" stopIfTrue="1" operator="equal">
      <formula>0</formula>
    </cfRule>
  </conditionalFormatting>
  <conditionalFormatting sqref="E132:E136">
    <cfRule type="cellIs" dxfId="14" priority="3" stopIfTrue="1" operator="equal">
      <formula>0</formula>
    </cfRule>
  </conditionalFormatting>
  <conditionalFormatting sqref="E142">
    <cfRule type="cellIs" dxfId="13" priority="2" stopIfTrue="1" operator="equal">
      <formula>0</formula>
    </cfRule>
  </conditionalFormatting>
  <conditionalFormatting sqref="E148">
    <cfRule type="cellIs" dxfId="12" priority="1" stopIfTrue="1" operator="equal">
      <formula>0</formula>
    </cfRule>
  </conditionalFormatting>
  <pageMargins left="0.7" right="0.7" top="0.75" bottom="0.75" header="0.3" footer="0.3"/>
  <pageSetup scale="75" fitToHeight="0" orientation="portrait" r:id="rId1"/>
  <headerFooter>
    <oddFooter>&amp;C&amp;P</oddFooter>
  </headerFooter>
  <rowBreaks count="2" manualBreakCount="2">
    <brk id="63" min="2" max="6" man="1"/>
    <brk id="122" min="2"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G107"/>
  <sheetViews>
    <sheetView zoomScale="90" zoomScaleNormal="90" zoomScaleSheetLayoutView="90" workbookViewId="0">
      <selection activeCell="C23" sqref="C23"/>
    </sheetView>
  </sheetViews>
  <sheetFormatPr defaultRowHeight="14.25" x14ac:dyDescent="0.2"/>
  <cols>
    <col min="1" max="2" width="9.140625" style="415"/>
    <col min="3" max="3" width="41.7109375" style="415" customWidth="1"/>
    <col min="4" max="4" width="16.5703125" style="415" customWidth="1"/>
    <col min="5" max="5" width="22.42578125" style="415" customWidth="1"/>
    <col min="6" max="6" width="13" style="415" customWidth="1"/>
    <col min="7" max="7" width="19.42578125" style="415" customWidth="1"/>
    <col min="8" max="16384" width="9.140625" style="415"/>
  </cols>
  <sheetData>
    <row r="3" spans="3:7" ht="15" x14ac:dyDescent="0.25">
      <c r="C3" s="414" t="s">
        <v>309</v>
      </c>
    </row>
    <row r="4" spans="3:7" ht="15" x14ac:dyDescent="0.25">
      <c r="C4" s="416" t="s">
        <v>292</v>
      </c>
      <c r="D4" s="416" t="s">
        <v>290</v>
      </c>
      <c r="E4" s="417" t="s">
        <v>305</v>
      </c>
      <c r="F4" s="416" t="s">
        <v>291</v>
      </c>
      <c r="G4" s="418" t="s">
        <v>295</v>
      </c>
    </row>
    <row r="5" spans="3:7" ht="15" x14ac:dyDescent="0.25">
      <c r="C5" s="419" t="s">
        <v>418</v>
      </c>
      <c r="D5" s="421"/>
      <c r="E5" s="421"/>
      <c r="F5" s="421"/>
      <c r="G5" s="421"/>
    </row>
    <row r="6" spans="3:7" ht="15" x14ac:dyDescent="0.25">
      <c r="C6" s="422" t="s">
        <v>372</v>
      </c>
      <c r="D6" s="423" t="s">
        <v>6</v>
      </c>
      <c r="E6" s="413"/>
      <c r="F6" s="424">
        <v>3</v>
      </c>
      <c r="G6" s="425">
        <f t="shared" ref="G6:G11" si="0">E6*F6</f>
        <v>0</v>
      </c>
    </row>
    <row r="7" spans="3:7" ht="15" x14ac:dyDescent="0.25">
      <c r="C7" s="422" t="s">
        <v>373</v>
      </c>
      <c r="D7" s="423" t="s">
        <v>3</v>
      </c>
      <c r="E7" s="413"/>
      <c r="F7" s="424">
        <v>2</v>
      </c>
      <c r="G7" s="425">
        <f t="shared" si="0"/>
        <v>0</v>
      </c>
    </row>
    <row r="8" spans="3:7" ht="15" x14ac:dyDescent="0.25">
      <c r="C8" s="422" t="s">
        <v>374</v>
      </c>
      <c r="D8" s="423" t="s">
        <v>1</v>
      </c>
      <c r="E8" s="413"/>
      <c r="F8" s="424">
        <v>7</v>
      </c>
      <c r="G8" s="425">
        <f t="shared" si="0"/>
        <v>0</v>
      </c>
    </row>
    <row r="9" spans="3:7" ht="15" x14ac:dyDescent="0.25">
      <c r="C9" s="422" t="s">
        <v>375</v>
      </c>
      <c r="D9" s="423" t="s">
        <v>5</v>
      </c>
      <c r="E9" s="413"/>
      <c r="F9" s="424">
        <v>4</v>
      </c>
      <c r="G9" s="425">
        <f t="shared" si="0"/>
        <v>0</v>
      </c>
    </row>
    <row r="10" spans="3:7" ht="15" x14ac:dyDescent="0.25">
      <c r="C10" s="422" t="s">
        <v>517</v>
      </c>
      <c r="D10" s="423" t="s">
        <v>2</v>
      </c>
      <c r="E10" s="413"/>
      <c r="F10" s="424">
        <v>0</v>
      </c>
      <c r="G10" s="425">
        <f t="shared" si="0"/>
        <v>0</v>
      </c>
    </row>
    <row r="11" spans="3:7" ht="15" x14ac:dyDescent="0.25">
      <c r="C11" s="422" t="s">
        <v>376</v>
      </c>
      <c r="D11" s="423" t="s">
        <v>4</v>
      </c>
      <c r="E11" s="413"/>
      <c r="F11" s="424">
        <v>0</v>
      </c>
      <c r="G11" s="425">
        <f t="shared" si="0"/>
        <v>0</v>
      </c>
    </row>
    <row r="12" spans="3:7" ht="15" x14ac:dyDescent="0.25">
      <c r="C12" s="419" t="s">
        <v>418</v>
      </c>
      <c r="D12" s="436"/>
      <c r="E12" s="427" t="s">
        <v>293</v>
      </c>
      <c r="F12" s="416">
        <f>SUM(F6:F11)</f>
        <v>16</v>
      </c>
      <c r="G12" s="421"/>
    </row>
    <row r="13" spans="3:7" ht="15" x14ac:dyDescent="0.25">
      <c r="F13" s="428" t="s">
        <v>296</v>
      </c>
      <c r="G13" s="429">
        <f>SUM(G6:G11)</f>
        <v>0</v>
      </c>
    </row>
    <row r="14" spans="3:7" x14ac:dyDescent="0.2">
      <c r="F14" s="448"/>
    </row>
    <row r="15" spans="3:7" ht="15" x14ac:dyDescent="0.25">
      <c r="C15" s="416" t="s">
        <v>292</v>
      </c>
      <c r="D15" s="416" t="s">
        <v>290</v>
      </c>
      <c r="E15" s="417" t="s">
        <v>305</v>
      </c>
      <c r="F15" s="416" t="s">
        <v>291</v>
      </c>
      <c r="G15" s="418" t="s">
        <v>295</v>
      </c>
    </row>
    <row r="16" spans="3:7" ht="15" x14ac:dyDescent="0.25">
      <c r="C16" s="419" t="s">
        <v>377</v>
      </c>
      <c r="D16" s="424"/>
      <c r="E16" s="421"/>
      <c r="F16" s="421"/>
      <c r="G16" s="421"/>
    </row>
    <row r="17" spans="3:7" ht="15" x14ac:dyDescent="0.25">
      <c r="C17" s="430" t="s">
        <v>378</v>
      </c>
      <c r="D17" s="423" t="s">
        <v>6</v>
      </c>
      <c r="E17" s="413"/>
      <c r="F17" s="424">
        <v>3</v>
      </c>
      <c r="G17" s="425">
        <f t="shared" ref="G17:G22" si="1">E17*F17</f>
        <v>0</v>
      </c>
    </row>
    <row r="18" spans="3:7" ht="15" x14ac:dyDescent="0.25">
      <c r="C18" s="431" t="s">
        <v>379</v>
      </c>
      <c r="D18" s="423" t="s">
        <v>3</v>
      </c>
      <c r="E18" s="413"/>
      <c r="F18" s="424">
        <v>5</v>
      </c>
      <c r="G18" s="425">
        <f t="shared" si="1"/>
        <v>0</v>
      </c>
    </row>
    <row r="19" spans="3:7" ht="15" x14ac:dyDescent="0.25">
      <c r="C19" s="431" t="s">
        <v>380</v>
      </c>
      <c r="D19" s="423" t="s">
        <v>1</v>
      </c>
      <c r="E19" s="413"/>
      <c r="F19" s="424">
        <v>10</v>
      </c>
      <c r="G19" s="425">
        <f t="shared" si="1"/>
        <v>0</v>
      </c>
    </row>
    <row r="20" spans="3:7" ht="15" x14ac:dyDescent="0.25">
      <c r="C20" s="431" t="s">
        <v>381</v>
      </c>
      <c r="D20" s="423" t="s">
        <v>5</v>
      </c>
      <c r="E20" s="413"/>
      <c r="F20" s="424">
        <v>4</v>
      </c>
      <c r="G20" s="425">
        <f t="shared" si="1"/>
        <v>0</v>
      </c>
    </row>
    <row r="21" spans="3:7" ht="15" x14ac:dyDescent="0.25">
      <c r="C21" s="422" t="s">
        <v>520</v>
      </c>
      <c r="D21" s="423" t="s">
        <v>2</v>
      </c>
      <c r="E21" s="413"/>
      <c r="F21" s="424">
        <v>0</v>
      </c>
      <c r="G21" s="425">
        <f t="shared" si="1"/>
        <v>0</v>
      </c>
    </row>
    <row r="22" spans="3:7" ht="15" x14ac:dyDescent="0.25">
      <c r="C22" s="422" t="s">
        <v>518</v>
      </c>
      <c r="D22" s="423" t="s">
        <v>4</v>
      </c>
      <c r="E22" s="413"/>
      <c r="F22" s="424">
        <v>0</v>
      </c>
      <c r="G22" s="425">
        <f t="shared" si="1"/>
        <v>0</v>
      </c>
    </row>
    <row r="23" spans="3:7" ht="15" x14ac:dyDescent="0.25">
      <c r="C23" s="419" t="s">
        <v>377</v>
      </c>
      <c r="D23" s="436"/>
      <c r="E23" s="428" t="s">
        <v>293</v>
      </c>
      <c r="F23" s="416">
        <f>SUM(F17:F22)</f>
        <v>22</v>
      </c>
      <c r="G23" s="421"/>
    </row>
    <row r="24" spans="3:7" ht="15" x14ac:dyDescent="0.25">
      <c r="F24" s="428" t="s">
        <v>296</v>
      </c>
      <c r="G24" s="429">
        <f>SUM(G17:G22)</f>
        <v>0</v>
      </c>
    </row>
    <row r="26" spans="3:7" ht="15" x14ac:dyDescent="0.25">
      <c r="C26" s="416" t="s">
        <v>292</v>
      </c>
      <c r="D26" s="416" t="s">
        <v>290</v>
      </c>
      <c r="E26" s="417" t="s">
        <v>305</v>
      </c>
      <c r="F26" s="416" t="s">
        <v>291</v>
      </c>
      <c r="G26" s="418" t="s">
        <v>295</v>
      </c>
    </row>
    <row r="27" spans="3:7" ht="15" x14ac:dyDescent="0.25">
      <c r="C27" s="419" t="s">
        <v>382</v>
      </c>
      <c r="D27" s="424"/>
      <c r="E27" s="421"/>
      <c r="F27" s="421"/>
      <c r="G27" s="421"/>
    </row>
    <row r="28" spans="3:7" ht="15" x14ac:dyDescent="0.25">
      <c r="C28" s="422" t="s">
        <v>383</v>
      </c>
      <c r="D28" s="423" t="s">
        <v>6</v>
      </c>
      <c r="E28" s="413"/>
      <c r="F28" s="424">
        <v>5</v>
      </c>
      <c r="G28" s="425">
        <f t="shared" ref="G28:G33" si="2">E28*F28</f>
        <v>0</v>
      </c>
    </row>
    <row r="29" spans="3:7" ht="15" x14ac:dyDescent="0.25">
      <c r="C29" s="422" t="s">
        <v>384</v>
      </c>
      <c r="D29" s="423" t="s">
        <v>3</v>
      </c>
      <c r="E29" s="413"/>
      <c r="F29" s="424">
        <v>2</v>
      </c>
      <c r="G29" s="425">
        <f t="shared" si="2"/>
        <v>0</v>
      </c>
    </row>
    <row r="30" spans="3:7" ht="15" x14ac:dyDescent="0.25">
      <c r="C30" s="422" t="s">
        <v>385</v>
      </c>
      <c r="D30" s="423" t="s">
        <v>1</v>
      </c>
      <c r="E30" s="413"/>
      <c r="F30" s="424">
        <v>12</v>
      </c>
      <c r="G30" s="425">
        <f t="shared" si="2"/>
        <v>0</v>
      </c>
    </row>
    <row r="31" spans="3:7" ht="15" x14ac:dyDescent="0.25">
      <c r="C31" s="422" t="s">
        <v>386</v>
      </c>
      <c r="D31" s="423" t="s">
        <v>5</v>
      </c>
      <c r="E31" s="413"/>
      <c r="F31" s="424">
        <v>8</v>
      </c>
      <c r="G31" s="425">
        <f t="shared" si="2"/>
        <v>0</v>
      </c>
    </row>
    <row r="32" spans="3:7" ht="15" x14ac:dyDescent="0.25">
      <c r="C32" s="422" t="s">
        <v>387</v>
      </c>
      <c r="D32" s="423" t="s">
        <v>2</v>
      </c>
      <c r="E32" s="413"/>
      <c r="F32" s="424">
        <v>3</v>
      </c>
      <c r="G32" s="425">
        <f t="shared" si="2"/>
        <v>0</v>
      </c>
    </row>
    <row r="33" spans="3:7" ht="15" x14ac:dyDescent="0.25">
      <c r="C33" s="422" t="s">
        <v>519</v>
      </c>
      <c r="D33" s="423" t="s">
        <v>4</v>
      </c>
      <c r="E33" s="413"/>
      <c r="F33" s="424">
        <v>0</v>
      </c>
      <c r="G33" s="425">
        <f t="shared" si="2"/>
        <v>0</v>
      </c>
    </row>
    <row r="34" spans="3:7" ht="15" x14ac:dyDescent="0.25">
      <c r="C34" s="419" t="s">
        <v>382</v>
      </c>
      <c r="D34" s="436"/>
      <c r="E34" s="428" t="s">
        <v>293</v>
      </c>
      <c r="F34" s="416">
        <f>SUM(F28:F33)</f>
        <v>30</v>
      </c>
      <c r="G34" s="421"/>
    </row>
    <row r="35" spans="3:7" ht="15" x14ac:dyDescent="0.25">
      <c r="F35" s="428" t="s">
        <v>296</v>
      </c>
      <c r="G35" s="429">
        <f>SUM(G28:G33)</f>
        <v>0</v>
      </c>
    </row>
    <row r="37" spans="3:7" ht="15" x14ac:dyDescent="0.25">
      <c r="C37" s="416" t="s">
        <v>292</v>
      </c>
      <c r="D37" s="416" t="s">
        <v>290</v>
      </c>
      <c r="E37" s="417" t="s">
        <v>305</v>
      </c>
      <c r="F37" s="416" t="s">
        <v>291</v>
      </c>
      <c r="G37" s="418" t="s">
        <v>295</v>
      </c>
    </row>
    <row r="38" spans="3:7" ht="15" x14ac:dyDescent="0.25">
      <c r="C38" s="419" t="s">
        <v>420</v>
      </c>
      <c r="D38" s="426"/>
      <c r="E38" s="421"/>
      <c r="F38" s="421"/>
      <c r="G38" s="421"/>
    </row>
    <row r="39" spans="3:7" ht="15" x14ac:dyDescent="0.25">
      <c r="C39" s="422" t="s">
        <v>388</v>
      </c>
      <c r="D39" s="423" t="s">
        <v>6</v>
      </c>
      <c r="E39" s="413"/>
      <c r="F39" s="424">
        <v>2</v>
      </c>
      <c r="G39" s="425">
        <f t="shared" ref="G39:G44" si="3">E39*F39</f>
        <v>0</v>
      </c>
    </row>
    <row r="40" spans="3:7" ht="15" x14ac:dyDescent="0.25">
      <c r="C40" s="422" t="s">
        <v>389</v>
      </c>
      <c r="D40" s="423" t="s">
        <v>3</v>
      </c>
      <c r="E40" s="413"/>
      <c r="F40" s="424">
        <v>2</v>
      </c>
      <c r="G40" s="425">
        <f t="shared" si="3"/>
        <v>0</v>
      </c>
    </row>
    <row r="41" spans="3:7" ht="15" x14ac:dyDescent="0.25">
      <c r="C41" s="422" t="s">
        <v>390</v>
      </c>
      <c r="D41" s="423" t="s">
        <v>1</v>
      </c>
      <c r="E41" s="413"/>
      <c r="F41" s="424">
        <v>6</v>
      </c>
      <c r="G41" s="425">
        <f t="shared" si="3"/>
        <v>0</v>
      </c>
    </row>
    <row r="42" spans="3:7" ht="15" x14ac:dyDescent="0.25">
      <c r="C42" s="422" t="s">
        <v>391</v>
      </c>
      <c r="D42" s="423" t="s">
        <v>5</v>
      </c>
      <c r="E42" s="413"/>
      <c r="F42" s="424">
        <v>2</v>
      </c>
      <c r="G42" s="425">
        <f t="shared" si="3"/>
        <v>0</v>
      </c>
    </row>
    <row r="43" spans="3:7" ht="15" x14ac:dyDescent="0.25">
      <c r="C43" s="422" t="s">
        <v>516</v>
      </c>
      <c r="D43" s="423" t="s">
        <v>2</v>
      </c>
      <c r="E43" s="413"/>
      <c r="F43" s="424">
        <v>1</v>
      </c>
      <c r="G43" s="425">
        <f t="shared" si="3"/>
        <v>0</v>
      </c>
    </row>
    <row r="44" spans="3:7" ht="16.5" customHeight="1" x14ac:dyDescent="0.25">
      <c r="C44" s="422" t="s">
        <v>392</v>
      </c>
      <c r="D44" s="423" t="s">
        <v>4</v>
      </c>
      <c r="E44" s="413"/>
      <c r="F44" s="424">
        <v>0</v>
      </c>
      <c r="G44" s="425">
        <f t="shared" si="3"/>
        <v>0</v>
      </c>
    </row>
    <row r="45" spans="3:7" ht="15" x14ac:dyDescent="0.25">
      <c r="C45" s="419" t="s">
        <v>420</v>
      </c>
      <c r="D45" s="436"/>
      <c r="E45" s="428" t="s">
        <v>293</v>
      </c>
      <c r="F45" s="416">
        <f>SUM(F39:F44)</f>
        <v>13</v>
      </c>
      <c r="G45" s="421"/>
    </row>
    <row r="46" spans="3:7" ht="15" x14ac:dyDescent="0.25">
      <c r="F46" s="428" t="s">
        <v>296</v>
      </c>
      <c r="G46" s="429">
        <f>SUM(G39:G44)</f>
        <v>0</v>
      </c>
    </row>
    <row r="48" spans="3:7" ht="15" x14ac:dyDescent="0.25">
      <c r="C48" s="416" t="s">
        <v>292</v>
      </c>
      <c r="D48" s="416" t="s">
        <v>290</v>
      </c>
      <c r="E48" s="417" t="s">
        <v>305</v>
      </c>
      <c r="F48" s="416" t="s">
        <v>291</v>
      </c>
      <c r="G48" s="418" t="s">
        <v>295</v>
      </c>
    </row>
    <row r="49" spans="3:7" ht="15" x14ac:dyDescent="0.25">
      <c r="C49" s="419" t="s">
        <v>398</v>
      </c>
      <c r="D49" s="426"/>
      <c r="E49" s="421"/>
      <c r="F49" s="421"/>
      <c r="G49" s="421"/>
    </row>
    <row r="50" spans="3:7" ht="15" x14ac:dyDescent="0.25">
      <c r="C50" s="422" t="s">
        <v>393</v>
      </c>
      <c r="D50" s="423" t="s">
        <v>6</v>
      </c>
      <c r="E50" s="413"/>
      <c r="F50" s="424">
        <v>0</v>
      </c>
      <c r="G50" s="425">
        <f t="shared" ref="G50:G55" si="4">E50*F50</f>
        <v>0</v>
      </c>
    </row>
    <row r="51" spans="3:7" ht="15" x14ac:dyDescent="0.25">
      <c r="C51" s="422" t="s">
        <v>394</v>
      </c>
      <c r="D51" s="423" t="s">
        <v>3</v>
      </c>
      <c r="E51" s="413"/>
      <c r="F51" s="424">
        <v>0</v>
      </c>
      <c r="G51" s="425">
        <f t="shared" si="4"/>
        <v>0</v>
      </c>
    </row>
    <row r="52" spans="3:7" ht="15" x14ac:dyDescent="0.25">
      <c r="C52" s="422" t="s">
        <v>521</v>
      </c>
      <c r="D52" s="423" t="s">
        <v>1</v>
      </c>
      <c r="E52" s="413"/>
      <c r="F52" s="424">
        <v>0</v>
      </c>
      <c r="G52" s="425">
        <f t="shared" si="4"/>
        <v>0</v>
      </c>
    </row>
    <row r="53" spans="3:7" ht="15" x14ac:dyDescent="0.25">
      <c r="C53" s="422" t="s">
        <v>395</v>
      </c>
      <c r="D53" s="423" t="s">
        <v>5</v>
      </c>
      <c r="E53" s="413"/>
      <c r="F53" s="424">
        <v>2</v>
      </c>
      <c r="G53" s="425">
        <f t="shared" si="4"/>
        <v>0</v>
      </c>
    </row>
    <row r="54" spans="3:7" ht="15" x14ac:dyDescent="0.25">
      <c r="C54" s="422" t="s">
        <v>396</v>
      </c>
      <c r="D54" s="423" t="s">
        <v>2</v>
      </c>
      <c r="E54" s="413"/>
      <c r="F54" s="424">
        <v>0</v>
      </c>
      <c r="G54" s="425">
        <f t="shared" si="4"/>
        <v>0</v>
      </c>
    </row>
    <row r="55" spans="3:7" ht="15" x14ac:dyDescent="0.25">
      <c r="C55" s="422" t="s">
        <v>397</v>
      </c>
      <c r="D55" s="423" t="s">
        <v>4</v>
      </c>
      <c r="E55" s="413"/>
      <c r="F55" s="424">
        <v>0</v>
      </c>
      <c r="G55" s="425">
        <f t="shared" si="4"/>
        <v>0</v>
      </c>
    </row>
    <row r="56" spans="3:7" ht="15" x14ac:dyDescent="0.25">
      <c r="C56" s="414" t="s">
        <v>398</v>
      </c>
      <c r="D56" s="436"/>
      <c r="E56" s="428" t="s">
        <v>293</v>
      </c>
      <c r="F56" s="416">
        <f>SUM(F50:F55)</f>
        <v>2</v>
      </c>
      <c r="G56" s="421"/>
    </row>
    <row r="57" spans="3:7" ht="15" x14ac:dyDescent="0.25">
      <c r="F57" s="428" t="s">
        <v>296</v>
      </c>
      <c r="G57" s="429">
        <f>SUM(G50:G55)</f>
        <v>0</v>
      </c>
    </row>
    <row r="59" spans="3:7" ht="15" x14ac:dyDescent="0.25">
      <c r="C59" s="416" t="s">
        <v>292</v>
      </c>
      <c r="D59" s="416" t="s">
        <v>290</v>
      </c>
      <c r="E59" s="417" t="s">
        <v>305</v>
      </c>
      <c r="F59" s="416" t="s">
        <v>291</v>
      </c>
      <c r="G59" s="418" t="s">
        <v>295</v>
      </c>
    </row>
    <row r="60" spans="3:7" ht="15" x14ac:dyDescent="0.25">
      <c r="C60" s="419" t="s">
        <v>421</v>
      </c>
      <c r="D60" s="426"/>
      <c r="E60" s="421"/>
      <c r="F60" s="421"/>
      <c r="G60" s="421"/>
    </row>
    <row r="61" spans="3:7" ht="15" x14ac:dyDescent="0.25">
      <c r="C61" s="422" t="s">
        <v>399</v>
      </c>
      <c r="D61" s="423" t="s">
        <v>6</v>
      </c>
      <c r="E61" s="413"/>
      <c r="F61" s="424">
        <v>1</v>
      </c>
      <c r="G61" s="425">
        <f t="shared" ref="G61:G66" si="5">E61*F61</f>
        <v>0</v>
      </c>
    </row>
    <row r="62" spans="3:7" ht="15" x14ac:dyDescent="0.25">
      <c r="C62" s="422" t="s">
        <v>400</v>
      </c>
      <c r="D62" s="423" t="s">
        <v>3</v>
      </c>
      <c r="E62" s="413"/>
      <c r="F62" s="424">
        <v>3</v>
      </c>
      <c r="G62" s="425">
        <f t="shared" si="5"/>
        <v>0</v>
      </c>
    </row>
    <row r="63" spans="3:7" ht="15" x14ac:dyDescent="0.25">
      <c r="C63" s="422" t="s">
        <v>401</v>
      </c>
      <c r="D63" s="423" t="s">
        <v>1</v>
      </c>
      <c r="E63" s="413"/>
      <c r="F63" s="424">
        <v>5</v>
      </c>
      <c r="G63" s="425">
        <f t="shared" si="5"/>
        <v>0</v>
      </c>
    </row>
    <row r="64" spans="3:7" ht="15" x14ac:dyDescent="0.25">
      <c r="C64" s="422" t="s">
        <v>402</v>
      </c>
      <c r="D64" s="423" t="s">
        <v>5</v>
      </c>
      <c r="E64" s="413"/>
      <c r="F64" s="424">
        <v>8</v>
      </c>
      <c r="G64" s="425">
        <f t="shared" si="5"/>
        <v>0</v>
      </c>
    </row>
    <row r="65" spans="3:7" ht="15" x14ac:dyDescent="0.25">
      <c r="C65" s="422" t="s">
        <v>403</v>
      </c>
      <c r="D65" s="423" t="s">
        <v>2</v>
      </c>
      <c r="E65" s="413"/>
      <c r="F65" s="424">
        <v>1</v>
      </c>
      <c r="G65" s="425">
        <f t="shared" si="5"/>
        <v>0</v>
      </c>
    </row>
    <row r="66" spans="3:7" ht="15" x14ac:dyDescent="0.25">
      <c r="C66" s="422" t="s">
        <v>522</v>
      </c>
      <c r="D66" s="423" t="s">
        <v>4</v>
      </c>
      <c r="E66" s="413"/>
      <c r="F66" s="424">
        <v>0</v>
      </c>
      <c r="G66" s="425">
        <f t="shared" si="5"/>
        <v>0</v>
      </c>
    </row>
    <row r="67" spans="3:7" ht="15" x14ac:dyDescent="0.25">
      <c r="C67" s="419" t="s">
        <v>421</v>
      </c>
      <c r="D67" s="436"/>
      <c r="E67" s="428" t="s">
        <v>293</v>
      </c>
      <c r="F67" s="416">
        <f>SUM(F61:F66)</f>
        <v>18</v>
      </c>
      <c r="G67" s="425"/>
    </row>
    <row r="68" spans="3:7" ht="15" x14ac:dyDescent="0.25">
      <c r="F68" s="428" t="s">
        <v>296</v>
      </c>
      <c r="G68" s="429">
        <f>SUM(G61:G66)</f>
        <v>0</v>
      </c>
    </row>
    <row r="70" spans="3:7" ht="15" x14ac:dyDescent="0.25">
      <c r="C70" s="416" t="s">
        <v>292</v>
      </c>
      <c r="D70" s="416" t="s">
        <v>290</v>
      </c>
      <c r="E70" s="417" t="s">
        <v>305</v>
      </c>
      <c r="F70" s="416" t="s">
        <v>291</v>
      </c>
      <c r="G70" s="418" t="s">
        <v>295</v>
      </c>
    </row>
    <row r="71" spans="3:7" ht="15" x14ac:dyDescent="0.25">
      <c r="C71" s="414" t="s">
        <v>404</v>
      </c>
      <c r="D71" s="421"/>
      <c r="E71" s="421"/>
      <c r="F71" s="421"/>
      <c r="G71" s="421"/>
    </row>
    <row r="72" spans="3:7" ht="15" x14ac:dyDescent="0.25">
      <c r="C72" s="441" t="s">
        <v>294</v>
      </c>
      <c r="D72" s="421" t="s">
        <v>128</v>
      </c>
      <c r="E72" s="413"/>
      <c r="F72" s="424">
        <v>3</v>
      </c>
      <c r="G72" s="425">
        <f>E72*F72</f>
        <v>0</v>
      </c>
    </row>
    <row r="73" spans="3:7" ht="15" x14ac:dyDescent="0.25">
      <c r="C73" s="441" t="s">
        <v>294</v>
      </c>
      <c r="D73" s="421" t="s">
        <v>107</v>
      </c>
      <c r="E73" s="413"/>
      <c r="F73" s="424">
        <v>1</v>
      </c>
      <c r="G73" s="425">
        <f t="shared" ref="G73:G80" si="6">E73*F73</f>
        <v>0</v>
      </c>
    </row>
    <row r="74" spans="3:7" ht="15" x14ac:dyDescent="0.25">
      <c r="C74" s="441" t="s">
        <v>294</v>
      </c>
      <c r="D74" s="421" t="s">
        <v>138</v>
      </c>
      <c r="E74" s="413"/>
      <c r="F74" s="424">
        <v>5</v>
      </c>
      <c r="G74" s="425">
        <f t="shared" si="6"/>
        <v>0</v>
      </c>
    </row>
    <row r="75" spans="3:7" ht="15" x14ac:dyDescent="0.25">
      <c r="C75" s="441" t="s">
        <v>294</v>
      </c>
      <c r="D75" s="421" t="s">
        <v>136</v>
      </c>
      <c r="E75" s="413"/>
      <c r="F75" s="424">
        <v>2</v>
      </c>
      <c r="G75" s="425">
        <f t="shared" si="6"/>
        <v>0</v>
      </c>
    </row>
    <row r="76" spans="3:7" ht="15" x14ac:dyDescent="0.25">
      <c r="C76" s="441" t="s">
        <v>294</v>
      </c>
      <c r="D76" s="421" t="s">
        <v>141</v>
      </c>
      <c r="E76" s="413"/>
      <c r="F76" s="424">
        <v>2</v>
      </c>
      <c r="G76" s="425">
        <f t="shared" si="6"/>
        <v>0</v>
      </c>
    </row>
    <row r="77" spans="3:7" ht="15" x14ac:dyDescent="0.25">
      <c r="C77" s="441" t="s">
        <v>294</v>
      </c>
      <c r="D77" s="421" t="s">
        <v>166</v>
      </c>
      <c r="E77" s="413"/>
      <c r="F77" s="424">
        <v>3</v>
      </c>
      <c r="G77" s="425">
        <f t="shared" si="6"/>
        <v>0</v>
      </c>
    </row>
    <row r="78" spans="3:7" ht="15" x14ac:dyDescent="0.25">
      <c r="C78" s="441" t="s">
        <v>294</v>
      </c>
      <c r="D78" s="421" t="s">
        <v>167</v>
      </c>
      <c r="E78" s="413"/>
      <c r="F78" s="424">
        <v>2</v>
      </c>
      <c r="G78" s="425">
        <f t="shared" si="6"/>
        <v>0</v>
      </c>
    </row>
    <row r="79" spans="3:7" ht="15" x14ac:dyDescent="0.25">
      <c r="C79" s="441" t="s">
        <v>294</v>
      </c>
      <c r="D79" s="421" t="s">
        <v>142</v>
      </c>
      <c r="E79" s="413"/>
      <c r="F79" s="424">
        <v>2</v>
      </c>
      <c r="G79" s="425">
        <f t="shared" si="6"/>
        <v>0</v>
      </c>
    </row>
    <row r="80" spans="3:7" ht="15" x14ac:dyDescent="0.25">
      <c r="C80" s="441" t="s">
        <v>294</v>
      </c>
      <c r="D80" s="421" t="s">
        <v>161</v>
      </c>
      <c r="E80" s="413"/>
      <c r="F80" s="424">
        <v>2</v>
      </c>
      <c r="G80" s="425">
        <f t="shared" si="6"/>
        <v>0</v>
      </c>
    </row>
    <row r="81" spans="3:7" ht="15" x14ac:dyDescent="0.25">
      <c r="C81" s="414" t="s">
        <v>404</v>
      </c>
      <c r="D81" s="436"/>
      <c r="E81" s="428" t="s">
        <v>293</v>
      </c>
      <c r="F81" s="416">
        <f>SUM(F72:F80)</f>
        <v>22</v>
      </c>
      <c r="G81" s="421"/>
    </row>
    <row r="82" spans="3:7" ht="15" x14ac:dyDescent="0.25">
      <c r="F82" s="428" t="s">
        <v>296</v>
      </c>
      <c r="G82" s="429">
        <f>SUM(G72:G80)</f>
        <v>0</v>
      </c>
    </row>
    <row r="84" spans="3:7" ht="15" x14ac:dyDescent="0.25">
      <c r="C84" s="416" t="s">
        <v>292</v>
      </c>
      <c r="D84" s="416" t="s">
        <v>290</v>
      </c>
      <c r="E84" s="417" t="s">
        <v>305</v>
      </c>
      <c r="F84" s="416" t="s">
        <v>291</v>
      </c>
      <c r="G84" s="418" t="s">
        <v>295</v>
      </c>
    </row>
    <row r="85" spans="3:7" ht="15" x14ac:dyDescent="0.25">
      <c r="C85" s="414" t="s">
        <v>405</v>
      </c>
      <c r="D85" s="421"/>
      <c r="E85" s="421"/>
      <c r="F85" s="421"/>
      <c r="G85" s="421"/>
    </row>
    <row r="86" spans="3:7" ht="15" x14ac:dyDescent="0.25">
      <c r="C86" s="442" t="s">
        <v>46</v>
      </c>
      <c r="D86" s="421" t="s">
        <v>146</v>
      </c>
      <c r="E86" s="413"/>
      <c r="F86" s="424">
        <v>3</v>
      </c>
      <c r="G86" s="425">
        <f t="shared" ref="G86:G91" si="7">E86*F86</f>
        <v>0</v>
      </c>
    </row>
    <row r="87" spans="3:7" ht="15" x14ac:dyDescent="0.25">
      <c r="C87" s="442" t="s">
        <v>46</v>
      </c>
      <c r="D87" s="421" t="s">
        <v>147</v>
      </c>
      <c r="E87" s="413"/>
      <c r="F87" s="424">
        <v>2</v>
      </c>
      <c r="G87" s="425">
        <f t="shared" si="7"/>
        <v>0</v>
      </c>
    </row>
    <row r="88" spans="3:7" ht="15" x14ac:dyDescent="0.25">
      <c r="C88" s="442" t="s">
        <v>46</v>
      </c>
      <c r="D88" s="421" t="s">
        <v>148</v>
      </c>
      <c r="E88" s="413"/>
      <c r="F88" s="424">
        <v>6</v>
      </c>
      <c r="G88" s="425">
        <f t="shared" si="7"/>
        <v>0</v>
      </c>
    </row>
    <row r="89" spans="3:7" ht="15" x14ac:dyDescent="0.25">
      <c r="C89" s="442" t="s">
        <v>46</v>
      </c>
      <c r="D89" s="421" t="s">
        <v>5</v>
      </c>
      <c r="E89" s="413"/>
      <c r="F89" s="424">
        <v>6</v>
      </c>
      <c r="G89" s="425">
        <f t="shared" si="7"/>
        <v>0</v>
      </c>
    </row>
    <row r="90" spans="3:7" ht="15" x14ac:dyDescent="0.25">
      <c r="C90" s="442" t="s">
        <v>46</v>
      </c>
      <c r="D90" s="421" t="s">
        <v>2</v>
      </c>
      <c r="E90" s="413"/>
      <c r="F90" s="424">
        <v>6</v>
      </c>
      <c r="G90" s="425">
        <f t="shared" si="7"/>
        <v>0</v>
      </c>
    </row>
    <row r="91" spans="3:7" ht="15" x14ac:dyDescent="0.25">
      <c r="C91" s="442" t="s">
        <v>46</v>
      </c>
      <c r="D91" s="421" t="s">
        <v>4</v>
      </c>
      <c r="E91" s="413"/>
      <c r="F91" s="424">
        <v>0</v>
      </c>
      <c r="G91" s="425">
        <f t="shared" si="7"/>
        <v>0</v>
      </c>
    </row>
    <row r="92" spans="3:7" ht="15" x14ac:dyDescent="0.25">
      <c r="C92" s="414" t="s">
        <v>405</v>
      </c>
      <c r="D92" s="436"/>
      <c r="E92" s="428" t="s">
        <v>293</v>
      </c>
      <c r="F92" s="416">
        <f>SUM(F86:F91)</f>
        <v>23</v>
      </c>
      <c r="G92" s="421"/>
    </row>
    <row r="93" spans="3:7" ht="15" x14ac:dyDescent="0.25">
      <c r="F93" s="428" t="s">
        <v>296</v>
      </c>
      <c r="G93" s="429">
        <f>SUM(G86:G91)</f>
        <v>0</v>
      </c>
    </row>
    <row r="95" spans="3:7" ht="15" x14ac:dyDescent="0.25">
      <c r="C95" s="416" t="s">
        <v>292</v>
      </c>
      <c r="D95" s="416" t="s">
        <v>290</v>
      </c>
      <c r="E95" s="417" t="s">
        <v>305</v>
      </c>
      <c r="F95" s="416" t="s">
        <v>291</v>
      </c>
      <c r="G95" s="418" t="s">
        <v>295</v>
      </c>
    </row>
    <row r="96" spans="3:7" ht="15" x14ac:dyDescent="0.25">
      <c r="C96" s="446" t="s">
        <v>406</v>
      </c>
      <c r="D96" s="421"/>
      <c r="E96" s="413"/>
      <c r="F96" s="424">
        <v>21</v>
      </c>
      <c r="G96" s="425">
        <f>E96*F96</f>
        <v>0</v>
      </c>
    </row>
    <row r="97" spans="3:7" ht="15" x14ac:dyDescent="0.25">
      <c r="C97" s="419" t="s">
        <v>406</v>
      </c>
      <c r="D97" s="436"/>
      <c r="E97" s="428" t="s">
        <v>293</v>
      </c>
      <c r="F97" s="416">
        <v>21</v>
      </c>
      <c r="G97" s="425"/>
    </row>
    <row r="98" spans="3:7" ht="15" x14ac:dyDescent="0.25">
      <c r="F98" s="428" t="s">
        <v>296</v>
      </c>
      <c r="G98" s="429">
        <f>SUM(G96)</f>
        <v>0</v>
      </c>
    </row>
    <row r="101" spans="3:7" ht="15" x14ac:dyDescent="0.25">
      <c r="C101" s="416" t="s">
        <v>292</v>
      </c>
      <c r="D101" s="416" t="s">
        <v>290</v>
      </c>
      <c r="E101" s="417" t="s">
        <v>305</v>
      </c>
      <c r="F101" s="416" t="s">
        <v>291</v>
      </c>
      <c r="G101" s="418" t="s">
        <v>295</v>
      </c>
    </row>
    <row r="102" spans="3:7" ht="30" x14ac:dyDescent="0.25">
      <c r="C102" s="447" t="s">
        <v>407</v>
      </c>
      <c r="D102" s="421"/>
      <c r="E102" s="413"/>
      <c r="F102" s="424">
        <v>21</v>
      </c>
      <c r="G102" s="449">
        <f>E102*F102</f>
        <v>0</v>
      </c>
    </row>
    <row r="103" spans="3:7" ht="15" x14ac:dyDescent="0.25">
      <c r="C103" s="419" t="s">
        <v>408</v>
      </c>
      <c r="D103" s="436"/>
      <c r="E103" s="428" t="s">
        <v>293</v>
      </c>
      <c r="F103" s="416">
        <v>21</v>
      </c>
      <c r="G103" s="421"/>
    </row>
    <row r="104" spans="3:7" ht="15" x14ac:dyDescent="0.25">
      <c r="F104" s="428" t="s">
        <v>296</v>
      </c>
      <c r="G104" s="429">
        <f>SUM(G102)</f>
        <v>0</v>
      </c>
    </row>
    <row r="107" spans="3:7" ht="49.5" customHeight="1" x14ac:dyDescent="0.2">
      <c r="C107" s="518" t="s">
        <v>318</v>
      </c>
      <c r="D107" s="519"/>
      <c r="E107" s="519"/>
      <c r="F107" s="525"/>
      <c r="G107" s="520"/>
    </row>
  </sheetData>
  <sheetProtection password="C5C4" sheet="1"/>
  <mergeCells count="1">
    <mergeCell ref="C107:G107"/>
  </mergeCells>
  <conditionalFormatting sqref="E6:E11 E17:E22 E28:E33">
    <cfRule type="cellIs" dxfId="11" priority="11" stopIfTrue="1" operator="equal">
      <formula>0</formula>
    </cfRule>
  </conditionalFormatting>
  <conditionalFormatting sqref="E39:E44">
    <cfRule type="cellIs" dxfId="10" priority="7" stopIfTrue="1" operator="equal">
      <formula>0</formula>
    </cfRule>
  </conditionalFormatting>
  <conditionalFormatting sqref="E50:E55">
    <cfRule type="cellIs" dxfId="9" priority="6" stopIfTrue="1" operator="equal">
      <formula>0</formula>
    </cfRule>
  </conditionalFormatting>
  <conditionalFormatting sqref="E61:E66">
    <cfRule type="cellIs" dxfId="8" priority="5" stopIfTrue="1" operator="equal">
      <formula>0</formula>
    </cfRule>
  </conditionalFormatting>
  <conditionalFormatting sqref="E72:E80">
    <cfRule type="cellIs" dxfId="7" priority="4" stopIfTrue="1" operator="equal">
      <formula>0</formula>
    </cfRule>
  </conditionalFormatting>
  <conditionalFormatting sqref="E86:E91">
    <cfRule type="cellIs" dxfId="6" priority="3" stopIfTrue="1" operator="equal">
      <formula>0</formula>
    </cfRule>
  </conditionalFormatting>
  <conditionalFormatting sqref="E96">
    <cfRule type="cellIs" dxfId="5" priority="2" stopIfTrue="1" operator="equal">
      <formula>0</formula>
    </cfRule>
  </conditionalFormatting>
  <conditionalFormatting sqref="E102">
    <cfRule type="cellIs" dxfId="4" priority="1" stopIfTrue="1" operator="equal">
      <formula>0</formula>
    </cfRule>
  </conditionalFormatting>
  <pageMargins left="0.7" right="0.7" top="0.75" bottom="0.75" header="0.3" footer="0.3"/>
  <pageSetup scale="81" fitToHeight="0" orientation="portrait" r:id="rId1"/>
  <headerFooter>
    <oddFooter>&amp;C&amp;P</oddFooter>
  </headerFooter>
  <rowBreaks count="1" manualBreakCount="1">
    <brk id="57" min="2"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E48"/>
  <sheetViews>
    <sheetView zoomScaleNormal="100" zoomScaleSheetLayoutView="80" workbookViewId="0">
      <selection activeCell="D36" sqref="D36"/>
    </sheetView>
  </sheetViews>
  <sheetFormatPr defaultRowHeight="15" x14ac:dyDescent="0.25"/>
  <cols>
    <col min="1" max="2" width="9.140625" style="415"/>
    <col min="3" max="3" width="49.5703125" style="415" customWidth="1"/>
    <col min="4" max="4" width="28.42578125" style="453" customWidth="1"/>
    <col min="5" max="5" width="24.140625" style="415" customWidth="1"/>
    <col min="6" max="6" width="19.28515625" style="415" customWidth="1"/>
    <col min="7" max="16384" width="9.140625" style="415"/>
  </cols>
  <sheetData>
    <row r="2" spans="3:5" x14ac:dyDescent="0.25">
      <c r="C2" s="414" t="s">
        <v>319</v>
      </c>
      <c r="D2" s="414" t="s">
        <v>299</v>
      </c>
      <c r="E2" s="418" t="s">
        <v>295</v>
      </c>
    </row>
    <row r="3" spans="3:5" x14ac:dyDescent="0.25">
      <c r="C3" s="414" t="s">
        <v>300</v>
      </c>
      <c r="D3" s="424">
        <v>117</v>
      </c>
      <c r="E3" s="450">
        <f>'1.Packaging items for employees'!$F$5</f>
        <v>0</v>
      </c>
    </row>
    <row r="4" spans="3:5" ht="7.5" customHeight="1" x14ac:dyDescent="0.25"/>
    <row r="5" spans="3:5" x14ac:dyDescent="0.25">
      <c r="C5" s="414" t="s">
        <v>308</v>
      </c>
      <c r="D5" s="415"/>
    </row>
    <row r="6" spans="3:5" x14ac:dyDescent="0.25">
      <c r="C6" s="416" t="s">
        <v>292</v>
      </c>
      <c r="D6" s="416" t="s">
        <v>291</v>
      </c>
      <c r="E6" s="418" t="s">
        <v>296</v>
      </c>
    </row>
    <row r="7" spans="3:5" x14ac:dyDescent="0.25">
      <c r="C7" s="414" t="s">
        <v>409</v>
      </c>
      <c r="D7" s="418">
        <f>'2. Facilities Bid Sheet'!F12</f>
        <v>79</v>
      </c>
      <c r="E7" s="425">
        <f>'2. Facilities Bid Sheet'!G13</f>
        <v>0</v>
      </c>
    </row>
    <row r="8" spans="3:5" x14ac:dyDescent="0.25">
      <c r="C8" s="414" t="s">
        <v>515</v>
      </c>
      <c r="D8" s="418">
        <f>'2. Facilities Bid Sheet'!F24</f>
        <v>127</v>
      </c>
      <c r="E8" s="425">
        <f>'2. Facilities Bid Sheet'!G25</f>
        <v>0</v>
      </c>
    </row>
    <row r="9" spans="3:5" x14ac:dyDescent="0.25">
      <c r="C9" s="414" t="s">
        <v>410</v>
      </c>
      <c r="D9" s="418">
        <f>'2. Facilities Bid Sheet'!F36</f>
        <v>103</v>
      </c>
      <c r="E9" s="425">
        <f>'2. Facilities Bid Sheet'!G37</f>
        <v>0</v>
      </c>
    </row>
    <row r="10" spans="3:5" x14ac:dyDescent="0.25">
      <c r="C10" s="414" t="s">
        <v>411</v>
      </c>
      <c r="D10" s="418">
        <f>'2. Facilities Bid Sheet'!F48</f>
        <v>50</v>
      </c>
      <c r="E10" s="425">
        <f>'2. Facilities Bid Sheet'!G49</f>
        <v>0</v>
      </c>
    </row>
    <row r="11" spans="3:5" x14ac:dyDescent="0.25">
      <c r="C11" s="414" t="s">
        <v>412</v>
      </c>
      <c r="D11" s="418">
        <f>'2. Facilities Bid Sheet'!F60</f>
        <v>57</v>
      </c>
      <c r="E11" s="425">
        <f>'2. Facilities Bid Sheet'!G61</f>
        <v>0</v>
      </c>
    </row>
    <row r="12" spans="3:5" x14ac:dyDescent="0.25">
      <c r="C12" s="414" t="s">
        <v>427</v>
      </c>
      <c r="D12" s="418">
        <f>'2. Facilities Bid Sheet'!F72</f>
        <v>98</v>
      </c>
      <c r="E12" s="425">
        <f>'2. Facilities Bid Sheet'!G73</f>
        <v>0</v>
      </c>
    </row>
    <row r="13" spans="3:5" x14ac:dyDescent="0.25">
      <c r="C13" s="414" t="s">
        <v>413</v>
      </c>
      <c r="D13" s="418">
        <f>'2. Facilities Bid Sheet'!F121</f>
        <v>134</v>
      </c>
      <c r="E13" s="425">
        <f>'2. Facilities Bid Sheet'!G122</f>
        <v>0</v>
      </c>
    </row>
    <row r="14" spans="3:5" x14ac:dyDescent="0.25">
      <c r="C14" s="414" t="s">
        <v>414</v>
      </c>
      <c r="D14" s="418">
        <f>'2. Facilities Bid Sheet'!F127</f>
        <v>5</v>
      </c>
      <c r="E14" s="425">
        <f>'2. Facilities Bid Sheet'!G128</f>
        <v>0</v>
      </c>
    </row>
    <row r="15" spans="3:5" x14ac:dyDescent="0.25">
      <c r="C15" s="414" t="s">
        <v>415</v>
      </c>
      <c r="D15" s="418">
        <f>'2. Facilities Bid Sheet'!F137</f>
        <v>81</v>
      </c>
      <c r="E15" s="425">
        <f>'2. Facilities Bid Sheet'!G138</f>
        <v>0</v>
      </c>
    </row>
    <row r="16" spans="3:5" x14ac:dyDescent="0.25">
      <c r="C16" s="419" t="s">
        <v>416</v>
      </c>
      <c r="D16" s="418">
        <f>'2. Facilities Bid Sheet'!F143</f>
        <v>112</v>
      </c>
      <c r="E16" s="425">
        <f>'2. Facilities Bid Sheet'!G144</f>
        <v>0</v>
      </c>
    </row>
    <row r="17" spans="3:5" x14ac:dyDescent="0.25">
      <c r="C17" s="419" t="s">
        <v>417</v>
      </c>
      <c r="D17" s="418">
        <f>'2. Facilities Bid Sheet'!F149</f>
        <v>112</v>
      </c>
      <c r="E17" s="425">
        <f>'2. Facilities Bid Sheet'!G150</f>
        <v>0</v>
      </c>
    </row>
    <row r="18" spans="3:5" x14ac:dyDescent="0.25">
      <c r="C18" s="528" t="s">
        <v>297</v>
      </c>
      <c r="D18" s="529"/>
      <c r="E18" s="451">
        <f>SUM(E7:E17)</f>
        <v>0</v>
      </c>
    </row>
    <row r="19" spans="3:5" ht="7.5" customHeight="1" x14ac:dyDescent="0.25"/>
    <row r="20" spans="3:5" x14ac:dyDescent="0.25">
      <c r="C20" s="414" t="s">
        <v>309</v>
      </c>
      <c r="D20" s="415"/>
    </row>
    <row r="21" spans="3:5" x14ac:dyDescent="0.25">
      <c r="C21" s="416" t="s">
        <v>292</v>
      </c>
      <c r="D21" s="416" t="s">
        <v>291</v>
      </c>
      <c r="E21" s="418" t="s">
        <v>296</v>
      </c>
    </row>
    <row r="22" spans="3:5" x14ac:dyDescent="0.25">
      <c r="C22" s="414" t="s">
        <v>418</v>
      </c>
      <c r="D22" s="416">
        <f>'3. Maintenance Bid Sheet'!F12</f>
        <v>16</v>
      </c>
      <c r="E22" s="425">
        <f>'3. Maintenance Bid Sheet'!G13</f>
        <v>0</v>
      </c>
    </row>
    <row r="23" spans="3:5" x14ac:dyDescent="0.25">
      <c r="C23" s="414" t="s">
        <v>377</v>
      </c>
      <c r="D23" s="416">
        <f>'3. Maintenance Bid Sheet'!F23</f>
        <v>22</v>
      </c>
      <c r="E23" s="425">
        <f>'3. Maintenance Bid Sheet'!G24</f>
        <v>0</v>
      </c>
    </row>
    <row r="24" spans="3:5" x14ac:dyDescent="0.25">
      <c r="C24" s="414" t="s">
        <v>419</v>
      </c>
      <c r="D24" s="416">
        <f>'3. Maintenance Bid Sheet'!F34</f>
        <v>30</v>
      </c>
      <c r="E24" s="425">
        <f>'3. Maintenance Bid Sheet'!G35</f>
        <v>0</v>
      </c>
    </row>
    <row r="25" spans="3:5" x14ac:dyDescent="0.25">
      <c r="C25" s="414" t="s">
        <v>420</v>
      </c>
      <c r="D25" s="416">
        <f>'3. Maintenance Bid Sheet'!F45</f>
        <v>13</v>
      </c>
      <c r="E25" s="425">
        <f>'3. Maintenance Bid Sheet'!G46</f>
        <v>0</v>
      </c>
    </row>
    <row r="26" spans="3:5" x14ac:dyDescent="0.25">
      <c r="C26" s="414" t="s">
        <v>398</v>
      </c>
      <c r="D26" s="416">
        <f>'3. Maintenance Bid Sheet'!F56</f>
        <v>2</v>
      </c>
      <c r="E26" s="425">
        <f>'3. Maintenance Bid Sheet'!G57</f>
        <v>0</v>
      </c>
    </row>
    <row r="27" spans="3:5" x14ac:dyDescent="0.25">
      <c r="C27" s="414" t="s">
        <v>421</v>
      </c>
      <c r="D27" s="416">
        <f>'3. Maintenance Bid Sheet'!F67</f>
        <v>18</v>
      </c>
      <c r="E27" s="425">
        <f>'3. Maintenance Bid Sheet'!G68</f>
        <v>0</v>
      </c>
    </row>
    <row r="28" spans="3:5" x14ac:dyDescent="0.25">
      <c r="C28" s="414" t="s">
        <v>404</v>
      </c>
      <c r="D28" s="416">
        <f>'3. Maintenance Bid Sheet'!F81</f>
        <v>22</v>
      </c>
      <c r="E28" s="425">
        <f>'3. Maintenance Bid Sheet'!G82</f>
        <v>0</v>
      </c>
    </row>
    <row r="29" spans="3:5" x14ac:dyDescent="0.25">
      <c r="C29" s="414" t="s">
        <v>405</v>
      </c>
      <c r="D29" s="416">
        <f>'3. Maintenance Bid Sheet'!F92</f>
        <v>23</v>
      </c>
      <c r="E29" s="425">
        <f>'3. Maintenance Bid Sheet'!G93</f>
        <v>0</v>
      </c>
    </row>
    <row r="30" spans="3:5" x14ac:dyDescent="0.25">
      <c r="C30" s="419" t="s">
        <v>406</v>
      </c>
      <c r="D30" s="416">
        <f>'3. Maintenance Bid Sheet'!F97</f>
        <v>21</v>
      </c>
      <c r="E30" s="425">
        <f>'3. Maintenance Bid Sheet'!G98</f>
        <v>0</v>
      </c>
    </row>
    <row r="31" spans="3:5" x14ac:dyDescent="0.25">
      <c r="C31" s="419" t="s">
        <v>408</v>
      </c>
      <c r="D31" s="416">
        <f>'3. Maintenance Bid Sheet'!F103</f>
        <v>21</v>
      </c>
      <c r="E31" s="425">
        <f>'3. Maintenance Bid Sheet'!G104</f>
        <v>0</v>
      </c>
    </row>
    <row r="32" spans="3:5" x14ac:dyDescent="0.25">
      <c r="C32" s="528" t="s">
        <v>298</v>
      </c>
      <c r="D32" s="529"/>
      <c r="E32" s="451">
        <f>SUM(E22:E31)</f>
        <v>0</v>
      </c>
    </row>
    <row r="33" spans="3:5" ht="5.25" customHeight="1" x14ac:dyDescent="0.25"/>
    <row r="34" spans="3:5" x14ac:dyDescent="0.25">
      <c r="C34" s="419" t="s">
        <v>301</v>
      </c>
      <c r="D34" s="428"/>
      <c r="E34" s="449">
        <f>E3</f>
        <v>0</v>
      </c>
    </row>
    <row r="35" spans="3:5" x14ac:dyDescent="0.25">
      <c r="C35" s="419" t="s">
        <v>302</v>
      </c>
      <c r="D35" s="428"/>
      <c r="E35" s="449">
        <f>E18</f>
        <v>0</v>
      </c>
    </row>
    <row r="36" spans="3:5" x14ac:dyDescent="0.25">
      <c r="C36" s="419" t="s">
        <v>303</v>
      </c>
      <c r="D36" s="421"/>
      <c r="E36" s="449">
        <f>E32</f>
        <v>0</v>
      </c>
    </row>
    <row r="37" spans="3:5" ht="24.75" customHeight="1" x14ac:dyDescent="0.25">
      <c r="C37" s="535" t="s">
        <v>304</v>
      </c>
      <c r="D37" s="536"/>
      <c r="E37" s="451">
        <f>SUM(E34:E36)</f>
        <v>0</v>
      </c>
    </row>
    <row r="38" spans="3:5" ht="3" customHeight="1" x14ac:dyDescent="0.25"/>
    <row r="39" spans="3:5" x14ac:dyDescent="0.2">
      <c r="C39" s="452" t="s">
        <v>310</v>
      </c>
      <c r="D39" s="526"/>
      <c r="E39" s="527"/>
    </row>
    <row r="40" spans="3:5" x14ac:dyDescent="0.2">
      <c r="C40" s="452" t="s">
        <v>311</v>
      </c>
      <c r="D40" s="526"/>
      <c r="E40" s="527"/>
    </row>
    <row r="41" spans="3:5" x14ac:dyDescent="0.2">
      <c r="C41" s="452" t="s">
        <v>312</v>
      </c>
      <c r="D41" s="526"/>
      <c r="E41" s="527"/>
    </row>
    <row r="42" spans="3:5" x14ac:dyDescent="0.2">
      <c r="C42" s="452" t="s">
        <v>313</v>
      </c>
      <c r="D42" s="526"/>
      <c r="E42" s="527"/>
    </row>
    <row r="43" spans="3:5" x14ac:dyDescent="0.2">
      <c r="C43" s="452" t="s">
        <v>314</v>
      </c>
      <c r="D43" s="526"/>
      <c r="E43" s="527"/>
    </row>
    <row r="44" spans="3:5" x14ac:dyDescent="0.2">
      <c r="C44" s="452" t="s">
        <v>315</v>
      </c>
      <c r="D44" s="526"/>
      <c r="E44" s="527"/>
    </row>
    <row r="45" spans="3:5" x14ac:dyDescent="0.2">
      <c r="C45" s="452" t="s">
        <v>316</v>
      </c>
      <c r="D45" s="526"/>
      <c r="E45" s="527"/>
    </row>
    <row r="46" spans="3:5" ht="22.5" customHeight="1" x14ac:dyDescent="0.2">
      <c r="C46" s="452" t="s">
        <v>317</v>
      </c>
      <c r="D46" s="530"/>
      <c r="E46" s="531"/>
    </row>
    <row r="47" spans="3:5" ht="4.5" customHeight="1" x14ac:dyDescent="0.25"/>
    <row r="48" spans="3:5" ht="42.75" customHeight="1" x14ac:dyDescent="0.2">
      <c r="C48" s="532" t="s">
        <v>525</v>
      </c>
      <c r="D48" s="533"/>
      <c r="E48" s="534"/>
    </row>
  </sheetData>
  <sheetProtection password="C5C4" sheet="1"/>
  <mergeCells count="12">
    <mergeCell ref="D45:E45"/>
    <mergeCell ref="D46:E46"/>
    <mergeCell ref="C48:E48"/>
    <mergeCell ref="C37:D37"/>
    <mergeCell ref="D39:E39"/>
    <mergeCell ref="D40:E40"/>
    <mergeCell ref="D41:E41"/>
    <mergeCell ref="D42:E42"/>
    <mergeCell ref="D43:E43"/>
    <mergeCell ref="C18:D18"/>
    <mergeCell ref="C32:D32"/>
    <mergeCell ref="D44:E44"/>
  </mergeCells>
  <conditionalFormatting sqref="D39:D42">
    <cfRule type="cellIs" dxfId="3" priority="4" stopIfTrue="1" operator="equal">
      <formula>0</formula>
    </cfRule>
  </conditionalFormatting>
  <conditionalFormatting sqref="D43">
    <cfRule type="cellIs" dxfId="2" priority="3" stopIfTrue="1" operator="equal">
      <formula>0</formula>
    </cfRule>
  </conditionalFormatting>
  <conditionalFormatting sqref="D44">
    <cfRule type="cellIs" dxfId="1" priority="2" stopIfTrue="1" operator="equal">
      <formula>0</formula>
    </cfRule>
  </conditionalFormatting>
  <conditionalFormatting sqref="D45">
    <cfRule type="cellIs" dxfId="0" priority="1" stopIfTrue="1" operator="equal">
      <formula>0</formula>
    </cfRule>
  </conditionalFormatting>
  <pageMargins left="0.25" right="0.25" top="0.75" bottom="0.75" header="0.3" footer="0.3"/>
  <pageSetup fitToHeight="0" orientation="portrait" r:id="rId1"/>
  <headerFooter>
    <oddFooter>&amp;C&amp;P</oddFooter>
  </headerFooter>
  <rowBreaks count="1" manualBreakCount="1">
    <brk id="48" min="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Uniform By Employee List</vt:lpstr>
      <vt:lpstr>1.Packaging items for employees</vt:lpstr>
      <vt:lpstr>2. Facilities Bid Sheet</vt:lpstr>
      <vt:lpstr>3. Maintenance Bid Sheet</vt:lpstr>
      <vt:lpstr>Bid Sheet Totals</vt:lpstr>
      <vt:lpstr>'1.Packaging items for employees'!Print_Area</vt:lpstr>
      <vt:lpstr>'2. Facilities Bid Sheet'!Print_Area</vt:lpstr>
      <vt:lpstr>'3. Maintenance Bid Sheet'!Print_Area</vt:lpstr>
      <vt:lpstr>'Bid Sheet Totals'!Print_Area</vt:lpstr>
      <vt:lpstr>'Uniform By Employee List'!Print_Area</vt:lpstr>
    </vt:vector>
  </TitlesOfParts>
  <Company>Queens Library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Lissette.Rodriguez@queenslibrary.org</dc:creator>
  <cp:lastModifiedBy>Administrator</cp:lastModifiedBy>
  <cp:lastPrinted>2020-01-23T18:23:13Z</cp:lastPrinted>
  <dcterms:created xsi:type="dcterms:W3CDTF">2003-01-23T21:31:39Z</dcterms:created>
  <dcterms:modified xsi:type="dcterms:W3CDTF">2020-01-23T18:38:34Z</dcterms:modified>
</cp:coreProperties>
</file>